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hidden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iEEWSzr/FFZznG0KqokddcqLiDL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29">
      <text>
        <t xml:space="preserve">======
ID#AAAAg-uKLjQ
    (2022-11-03 14:56:44)
Realiza Tratamiento en la quincena con fármacos antiparasitarios con acción sobre ambos estadios</t>
      </text>
    </comment>
    <comment authorId="0" ref="N53">
      <text>
        <t xml:space="preserve">======
ID#AAAAg-uKLjM
    (2022-11-03 14:56:44)
Realiza Tratamiento en la quincena con fármacos antiparasitarios con acción sobre juveniles</t>
      </text>
    </comment>
    <comment authorId="0" ref="N41">
      <text>
        <t xml:space="preserve">======
ID#AAAAg-uKLjI
    (2022-11-03 14:56:44)
Realiza Tratamiento en la quincena con fármacos antiparasitarios con acción sobre juveniles</t>
      </text>
    </comment>
    <comment authorId="0" ref="N29">
      <text>
        <t xml:space="preserve">======
ID#AAAAg-uKLjE
    (2022-11-03 14:56:44)
Realiza Tratamiento en la quincena con fármacos antiparasitarios con acción sobre juveniles</t>
      </text>
    </comment>
    <comment authorId="0" ref="P89">
      <text>
        <t xml:space="preserve">======
ID#AAAAg-uKLjA
    (2022-11-03 14:56:44)
No Realiza Tratamiento con fármacos antiparasitarios</t>
      </text>
    </comment>
    <comment authorId="0" ref="N89">
      <text>
        <t xml:space="preserve">======
ID#AAAAg-uKLi8
    (2022-11-03 14:56:44)
Realiza Tratamiento en la quincena con fármacos antiparasitarios con acción sobre juveniles</t>
      </text>
    </comment>
    <comment authorId="0" ref="M17">
      <text>
        <t xml:space="preserve">======
ID#AAAAg-uKLi4
    (2022-11-03 14:56:44)
Realiza Tratamiento en el periodo con fármacos antiparasitarios con acción sobre adultos</t>
      </text>
    </comment>
    <comment authorId="0" ref="P65">
      <text>
        <t xml:space="preserve">======
ID#AAAAg-uKLi0
    (2022-11-03 14:56:44)
No Realiza Tratamiento con fármacos antiparasitarios</t>
      </text>
    </comment>
    <comment authorId="0" ref="N77">
      <text>
        <t xml:space="preserve">======
ID#AAAAg-uKLiw
    (2022-11-03 14:56:44)
Realiza Tratamiento en la quincena con fármacos antiparasitarios con acción sobre juveniles</t>
      </text>
    </comment>
    <comment authorId="0" ref="M53">
      <text>
        <t xml:space="preserve">======
ID#AAAAg-uKLis
    (2022-11-03 14:56:44)
Realiza Tratamiento en la quincena con fármacos antiparasitarios con acción sobre adultos</t>
      </text>
    </comment>
    <comment authorId="0" ref="P41">
      <text>
        <t xml:space="preserve">======
ID#AAAAg-uKLio
    (2022-11-03 14:56:44)
No Realiza Tratamiento con fármacos antiparasitarios</t>
      </text>
    </comment>
    <comment authorId="0" ref="O17">
      <text>
        <t xml:space="preserve">======
ID#AAAAg-uKLik
    (2022-11-03 14:56:44)
Realiza Tratamiento en el periodo con fármacos antiparasitarios con acción sobre ambos estadios</t>
      </text>
    </comment>
    <comment authorId="0" ref="N101">
      <text>
        <t xml:space="preserve">======
ID#AAAAg-uKLig
    (2022-11-03 14:56:44)
Realiza Tratamiento en la quincena con fármacos antiparasitarios con acción sobre juveniles</t>
      </text>
    </comment>
    <comment authorId="0" ref="O41">
      <text>
        <t xml:space="preserve">======
ID#AAAAg-uKLic
    (2022-11-03 14:56:44)
Realiza Tratamiento en la quincena con fármacos antiparasitarios con acción sobre ambos estadios</t>
      </text>
    </comment>
    <comment authorId="0" ref="N65">
      <text>
        <t xml:space="preserve">======
ID#AAAAg-uKLiY
    (2022-11-03 14:56:44)
Realiza Tratamiento en la quincena con fármacos antiparasitarios con acción sobre juveniles</t>
      </text>
    </comment>
    <comment authorId="0" ref="O77">
      <text>
        <t xml:space="preserve">======
ID#AAAAg-uKLiU
    (2022-11-03 14:56:44)
Realiza Tratamiento en la quincena con fármacos antiparasitarios con acción sobre ambos estadios</t>
      </text>
    </comment>
    <comment authorId="0" ref="O53">
      <text>
        <t xml:space="preserve">======
ID#AAAAg-uKLiQ
    (2022-11-03 14:56:44)
Realiza Tratamiento en la quincena con fármacos antiparasitarios con acción sobre ambos estadios</t>
      </text>
    </comment>
    <comment authorId="0" ref="M101">
      <text>
        <t xml:space="preserve">======
ID#AAAAg-uKLiM
    (2022-11-03 14:56:44)
Realiza Tratamiento en la quincena con fármacos antiparasitarios con acción sobre adultos</t>
      </text>
    </comment>
    <comment authorId="0" ref="P101">
      <text>
        <t xml:space="preserve">======
ID#AAAAg-uKLiI
    (2022-11-03 14:56:44)
No Realiza Tratamiento con fármacos antiparasitarios</t>
      </text>
    </comment>
    <comment authorId="0" ref="M77">
      <text>
        <t xml:space="preserve">======
ID#AAAAg-uKLiE
    (2022-11-03 14:56:44)
Realiza Tratamiento en la quincena con fármacos antiparasitarios con acción sobre adultos</t>
      </text>
    </comment>
    <comment authorId="0" ref="N17">
      <text>
        <t xml:space="preserve">======
ID#AAAAg-uKLiA
    (2022-11-03 14:56:44)
Realiza Tratamiento en el periodo con fármacos antiparasitarios con acción sobre juveniles</t>
      </text>
    </comment>
    <comment authorId="0" ref="P17">
      <text>
        <t xml:space="preserve">======
ID#AAAAg-uKLh8
    (2022-11-03 14:56:44)
No Realiza Tratamiento en el periodo con fármacos antiparasitarios</t>
      </text>
    </comment>
    <comment authorId="0" ref="P77">
      <text>
        <t xml:space="preserve">======
ID#AAAAg-uKLh0
    (2022-11-03 14:56:44)
No Realiza Tratamiento con fármacos antiparasitarios</t>
      </text>
    </comment>
    <comment authorId="0" ref="P53">
      <text>
        <t xml:space="preserve">======
ID#AAAAg-uKLh4
    (2022-11-03 14:56:44)
No Realiza Tratamiento con fármacos antiparasitarios</t>
      </text>
    </comment>
    <comment authorId="0" ref="O65">
      <text>
        <t xml:space="preserve">======
ID#AAAAg-uKLhw
    (2022-11-03 14:56:44)
Realiza Tratamiento en la quincena con fármacos antiparasitarios con acción sobre ambos estadios</t>
      </text>
    </comment>
    <comment authorId="0" ref="P29">
      <text>
        <t xml:space="preserve">======
ID#AAAAg-uKLhs
    (2022-11-03 14:56:44)
No Realiza Tratamiento con fármacos antiparasitarios</t>
      </text>
    </comment>
    <comment authorId="0" ref="O101">
      <text>
        <t xml:space="preserve">======
ID#AAAAg-uKLho
    (2022-11-03 14:56:44)
Realiza Tratamiento en la quincena con fármacos antiparasitarios con acción sobre ambos estadios</t>
      </text>
    </comment>
    <comment authorId="0" ref="M41">
      <text>
        <t xml:space="preserve">======
ID#AAAAg-uKLhk
    (2022-11-03 14:56:44)
Realiza Tratamiento en la quincena con fármacos antiparasitarios con acción sobre adultos</t>
      </text>
    </comment>
    <comment authorId="0" ref="M29">
      <text>
        <t xml:space="preserve">======
ID#AAAAg-uKLhg
    (2022-11-03 14:56:44)
Realiza Tratamiento en la quincena con fármacos antiparasitarios con acción sobre adultos</t>
      </text>
    </comment>
    <comment authorId="0" ref="M65">
      <text>
        <t xml:space="preserve">======
ID#AAAAg-uKLhY
    (2022-11-03 14:56:44)
Realiza Tratamiento en la quincena con fármacos antiparasitarios con acción sobre adultos</t>
      </text>
    </comment>
    <comment authorId="0" ref="O89">
      <text>
        <t xml:space="preserve">======
ID#AAAAg-uKLhc
    (2022-11-03 14:56:44)
Realiza Tratamiento en la quincena con fármacos antiparasitarios con acción sobre ambos estadios</t>
      </text>
    </comment>
    <comment authorId="0" ref="M89">
      <text>
        <t xml:space="preserve">======
ID#AAAAg-uKLhU
    (2022-11-03 14:56:44)
Realiza Tratamiento en la quincena con fármacos antiparasitarios con acción sobre adultos</t>
      </text>
    </comment>
  </commentList>
  <extLst>
    <ext uri="GoogleSheetsCustomDataVersion1">
      <go:sheetsCustomData xmlns:go="http://customooxmlschemas.google.com/" r:id="rId1" roundtripDataSignature="AMtx7mjf5E/G8LBdIXE89/PJjTbYYLuD1g=="/>
    </ext>
  </extLst>
</comments>
</file>

<file path=xl/sharedStrings.xml><?xml version="1.0" encoding="utf-8"?>
<sst xmlns="http://schemas.openxmlformats.org/spreadsheetml/2006/main" count="405" uniqueCount="153">
  <si>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</si>
  <si>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</si>
  <si>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</si>
  <si>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</si>
  <si>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</si>
  <si>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</si>
  <si>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</si>
  <si>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</si>
  <si>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</si>
  <si>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</si>
  <si>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</si>
  <si>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</si>
  <si>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</si>
  <si>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15645044-8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</si>
  <si>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</si>
  <si>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</si>
  <si>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</si>
  <si>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</si>
  <si>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César Richard Aquiles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</si>
  <si>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</si>
  <si>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</si>
  <si>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</si>
  <si>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</si>
  <si>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Ballesteros Arismendiz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</si>
  <si>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</si>
  <si>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</si>
  <si>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</si>
  <si>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</si>
  <si>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</si>
  <si>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</si>
  <si>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</si>
  <si>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43 (24-OCT-2022 al 30-OCT-2022)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</si>
  <si>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</si>
  <si>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</si>
  <si>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</si>
  <si>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</si>
  <si>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</si>
  <si>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</si>
  <si>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</si>
  <si>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</si>
  <si>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</si>
  <si>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</si>
  <si>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</si>
  <si>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</si>
  <si>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</si>
  <si>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</si>
  <si>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</si>
  <si>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</si>
  <si>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</si>
  <si>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</si>
  <si>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</si>
  <si>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</si>
  <si>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</si>
  <si>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</si>
  <si>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</si>
  <si>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</si>
  <si>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</si>
  <si>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</si>
  <si>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</si>
  <si>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</si>
  <si>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</si>
  <si>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</si>
  <si>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</si>
  <si>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</si>
  <si>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</si>
  <si>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</si>
  <si>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P113</t>
  </si>
  <si>
    <t>6 SMOLTS</t>
  </si>
  <si>
    <t>7 JUVENILES</t>
  </si>
  <si>
    <t>8 REPRODUCTORES</t>
  </si>
  <si>
    <t>Batea</t>
  </si>
  <si>
    <t>P114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</si>
  <si>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</si>
  <si>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</si>
  <si>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</si>
  <si>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</si>
  <si>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</si>
  <si>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</si>
  <si>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</si>
  <si>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</si>
  <si>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</si>
  <si>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</si>
  <si>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</si>
  <si>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P115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</si>
  <si>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</si>
  <si>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</si>
  <si>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</si>
  <si>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</si>
  <si>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</si>
  <si>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</si>
  <si>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</si>
  <si>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</si>
  <si>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</si>
  <si>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</si>
  <si>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</si>
  <si>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</si>
  <si>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P116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</si>
  <si>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</si>
  <si>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</si>
  <si>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</si>
  <si>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</si>
  <si>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</si>
  <si>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</si>
  <si>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</si>
  <si>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</si>
  <si>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</si>
  <si>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</si>
  <si>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</si>
  <si>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</si>
  <si>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</si>
  <si>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</si>
  <si>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</si>
  <si>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</si>
  <si>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</si>
  <si>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</si>
  <si>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</si>
  <si>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</si>
  <si>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</si>
  <si>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</si>
  <si>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</si>
  <si>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</si>
  <si>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</si>
  <si>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</si>
  <si>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</si>
  <si>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</si>
  <si>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</si>
  <si>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</si>
  <si>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</si>
  <si>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1. Control de uso de Aparatos Acústicos Disuasivos (AAD) o Aparatos Acústicos de Hostigamiento (AAH) para el control de Depredadores.</t>
  </si>
  <si>
    <t>N° días al mes</t>
  </si>
  <si>
    <t>Semana 43- 29/10/2022</t>
  </si>
  <si>
    <t>Equipo</t>
  </si>
  <si>
    <t xml:space="preserve">MAYO </t>
  </si>
  <si>
    <t>AAD</t>
  </si>
  <si>
    <t>AAH</t>
  </si>
  <si>
    <t xml:space="preserve">         </t>
  </si>
  <si>
    <t>2. Incidentes Mortales (1) en Mamiferos Marinos, Aves u otras especies.</t>
  </si>
  <si>
    <t>N° de Incidentes al mes</t>
  </si>
  <si>
    <t>Mamíferos / Aves</t>
  </si>
  <si>
    <t>Semana 43 - 29/10/2022</t>
  </si>
  <si>
    <t>Mamíferos Marinos</t>
  </si>
  <si>
    <t>Aves</t>
  </si>
  <si>
    <t>Adultos Totales</t>
  </si>
  <si>
    <t>Jaula</t>
  </si>
  <si>
    <t>Caligus</t>
  </si>
  <si>
    <t>Total adultos</t>
  </si>
  <si>
    <t>batea</t>
  </si>
  <si>
    <t>prom</t>
  </si>
  <si>
    <t>Responsable</t>
  </si>
  <si>
    <t>César Ballesteros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</si>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</sst>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5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0"/>
      <name val="Calibri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49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41" fillId="2" fontId="2" numFmtId="165" xfId="0" applyAlignment="1" applyBorder="1" applyFont="1" applyNumberFormat="1">
      <alignment horizontal="right"/>
    </xf>
    <xf borderId="18" fillId="0" fontId="2" numFmtId="0" xfId="0" applyBorder="1" applyFont="1"/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2" numFmtId="0" xfId="0" applyAlignment="1" applyBorder="1" applyFont="1">
      <alignment vertical="bottom"/>
    </xf>
    <xf borderId="45" fillId="0" fontId="2" numFmtId="0" xfId="0" applyAlignment="1" applyBorder="1" applyFont="1">
      <alignment vertical="bottom"/>
    </xf>
    <xf borderId="22" fillId="2" fontId="11" numFmtId="0" xfId="0" applyAlignment="1" applyBorder="1" applyFont="1">
      <alignment vertical="bottom"/>
    </xf>
    <xf borderId="21" fillId="2" fontId="11" numFmtId="0" xfId="0" applyAlignment="1" applyBorder="1" applyFont="1">
      <alignment readingOrder="0" shrinkToFit="0" vertical="bottom" wrapText="0"/>
    </xf>
    <xf borderId="22" fillId="2" fontId="2" numFmtId="0" xfId="0" applyAlignment="1" applyBorder="1" applyFont="1">
      <alignment vertical="bottom"/>
    </xf>
    <xf borderId="22" fillId="2" fontId="11" numFmtId="0" xfId="0" applyAlignment="1" applyBorder="1" applyFont="1">
      <alignment horizontal="center" vertical="bottom"/>
    </xf>
    <xf borderId="22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21" fillId="2" fontId="11" numFmtId="0" xfId="0" applyAlignment="1" applyBorder="1" applyFont="1">
      <alignment horizontal="center" readingOrder="0" shrinkToFit="0" vertical="bottom" wrapText="0"/>
    </xf>
    <xf borderId="10" fillId="8" fontId="12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2" numFmtId="2" xfId="0" applyAlignment="1" applyBorder="1" applyFont="1" applyNumberForma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43" fillId="0" fontId="14" numFmtId="0" xfId="0" applyAlignment="1" applyBorder="1" applyFont="1">
      <alignment horizontal="center" shrinkToFit="0" vertical="center" wrapText="1"/>
    </xf>
    <xf borderId="10" fillId="0" fontId="14" numFmtId="165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47" fillId="0" fontId="14" numFmtId="0" xfId="0" applyAlignment="1" applyBorder="1" applyFont="1">
      <alignment horizontal="center" shrinkToFit="0" vertical="center" wrapText="1"/>
    </xf>
    <xf borderId="0" fillId="0" fontId="14" numFmtId="165" xfId="0" applyAlignment="1" applyFont="1" applyNumberFormat="1">
      <alignment horizontal="center" shrinkToFit="0" vertical="center" wrapText="1"/>
    </xf>
    <xf borderId="46" fillId="0" fontId="14" numFmtId="165" xfId="0" applyAlignment="1" applyBorder="1" applyFont="1" applyNumberFormat="1">
      <alignment horizontal="center" shrinkToFit="0" vertical="center" wrapText="1"/>
    </xf>
    <xf borderId="48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44863.0</v>
      </c>
      <c r="C3" s="20" t="s">
        <v>4</v>
      </c>
      <c r="D3" s="21" t="str">
        <f>+D18</f>
        <v>302 SALMON PLATEADO (ONCORHYNCHUS KISUTCH) </v>
      </c>
      <c r="E3" s="22" t="s">
        <v>5</v>
      </c>
      <c r="F3" s="23">
        <v>48.0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103748.0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48.0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2354.0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1555058.0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3660606.532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f>+B3</f>
        <v>44863</v>
      </c>
      <c r="B18" s="62" t="s">
        <v>66</v>
      </c>
      <c r="C18" s="63" t="s">
        <v>2</v>
      </c>
      <c r="D18" s="64" t="s">
        <v>11</v>
      </c>
      <c r="E18" s="63" t="s">
        <v>65</v>
      </c>
      <c r="F18" s="65">
        <v>32357.0</v>
      </c>
      <c r="G18" s="66">
        <v>2639.0</v>
      </c>
      <c r="H18" s="67">
        <f>+(F18*G18)/1000</f>
        <v>85390.123</v>
      </c>
      <c r="I18" s="68">
        <v>10.0</v>
      </c>
      <c r="J18" s="68" t="s">
        <v>38</v>
      </c>
      <c r="K18" s="68">
        <v>30.0</v>
      </c>
      <c r="L18" s="69">
        <v>6.7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67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44863</v>
      </c>
      <c r="B19" s="74" t="str">
        <f t="shared" ref="B19:P19" si="1">B18</f>
        <v>P113</v>
      </c>
      <c r="C19" s="75" t="str">
        <f t="shared" si="1"/>
        <v>Azar</v>
      </c>
      <c r="D19" s="75" t="str">
        <f t="shared" si="1"/>
        <v>302 SALMON PLATEADO (ONCORHYNCHUS KISUTCH) </v>
      </c>
      <c r="E19" s="75" t="str">
        <f t="shared" si="1"/>
        <v>1 ADULTOS</v>
      </c>
      <c r="F19" s="76">
        <f t="shared" si="1"/>
        <v>32357</v>
      </c>
      <c r="G19" s="77">
        <f t="shared" si="1"/>
        <v>2639</v>
      </c>
      <c r="H19" s="78">
        <f t="shared" si="1"/>
        <v>85390.123</v>
      </c>
      <c r="I19" s="79">
        <f t="shared" si="1"/>
        <v>10</v>
      </c>
      <c r="J19" s="79" t="str">
        <f t="shared" si="1"/>
        <v>No</v>
      </c>
      <c r="K19" s="79">
        <f t="shared" si="1"/>
        <v>30</v>
      </c>
      <c r="L19" s="79">
        <f t="shared" si="1"/>
        <v>6.7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68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44863</v>
      </c>
      <c r="B20" s="74" t="str">
        <f t="shared" si="2"/>
        <v>P113</v>
      </c>
      <c r="C20" s="75" t="str">
        <f t="shared" si="2"/>
        <v>Azar</v>
      </c>
      <c r="D20" s="75" t="str">
        <f t="shared" si="2"/>
        <v>302 SALMON PLATEADO (ONCORHYNCHUS KISUTCH) </v>
      </c>
      <c r="E20" s="75" t="str">
        <f t="shared" si="2"/>
        <v>1 ADULTOS</v>
      </c>
      <c r="F20" s="76">
        <f t="shared" si="2"/>
        <v>32357</v>
      </c>
      <c r="G20" s="77">
        <f t="shared" si="2"/>
        <v>2639</v>
      </c>
      <c r="H20" s="78">
        <f t="shared" si="2"/>
        <v>85390.123</v>
      </c>
      <c r="I20" s="79">
        <f t="shared" si="2"/>
        <v>10</v>
      </c>
      <c r="J20" s="79" t="str">
        <f t="shared" si="2"/>
        <v>No</v>
      </c>
      <c r="K20" s="79">
        <f t="shared" si="2"/>
        <v>30</v>
      </c>
      <c r="L20" s="79">
        <f t="shared" si="2"/>
        <v>6.7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71">
        <v>0.0</v>
      </c>
      <c r="S20" s="71">
        <v>0.0</v>
      </c>
      <c r="T20" s="72">
        <v>0.0</v>
      </c>
      <c r="U20" s="9"/>
      <c r="V20" s="10"/>
      <c r="W20" s="10" t="s">
        <v>69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44863</v>
      </c>
      <c r="B21" s="74" t="str">
        <f t="shared" si="3"/>
        <v>P113</v>
      </c>
      <c r="C21" s="75" t="str">
        <f t="shared" si="3"/>
        <v>Azar</v>
      </c>
      <c r="D21" s="75" t="str">
        <f t="shared" si="3"/>
        <v>302 SALMON PLATEADO (ONCORHYNCHUS KISUTCH) </v>
      </c>
      <c r="E21" s="75" t="str">
        <f t="shared" si="3"/>
        <v>1 ADULTOS</v>
      </c>
      <c r="F21" s="76">
        <f t="shared" si="3"/>
        <v>32357</v>
      </c>
      <c r="G21" s="77">
        <f t="shared" si="3"/>
        <v>2639</v>
      </c>
      <c r="H21" s="78">
        <f t="shared" si="3"/>
        <v>85390.123</v>
      </c>
      <c r="I21" s="79">
        <f t="shared" si="3"/>
        <v>10</v>
      </c>
      <c r="J21" s="79" t="str">
        <f t="shared" si="3"/>
        <v>No</v>
      </c>
      <c r="K21" s="79">
        <f t="shared" si="3"/>
        <v>30</v>
      </c>
      <c r="L21" s="79">
        <f t="shared" si="3"/>
        <v>6.7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44863</v>
      </c>
      <c r="B22" s="74" t="str">
        <f t="shared" si="4"/>
        <v>P113</v>
      </c>
      <c r="C22" s="75" t="str">
        <f t="shared" si="4"/>
        <v>Azar</v>
      </c>
      <c r="D22" s="75" t="str">
        <f t="shared" si="4"/>
        <v>302 SALMON PLATEADO (ONCORHYNCHUS KISUTCH) </v>
      </c>
      <c r="E22" s="75" t="str">
        <f t="shared" si="4"/>
        <v>1 ADULTOS</v>
      </c>
      <c r="F22" s="76">
        <f t="shared" si="4"/>
        <v>32357</v>
      </c>
      <c r="G22" s="77">
        <f t="shared" si="4"/>
        <v>2639</v>
      </c>
      <c r="H22" s="78">
        <f t="shared" si="4"/>
        <v>85390.123</v>
      </c>
      <c r="I22" s="79">
        <f t="shared" si="4"/>
        <v>10</v>
      </c>
      <c r="J22" s="79" t="str">
        <f t="shared" si="4"/>
        <v>No</v>
      </c>
      <c r="K22" s="79">
        <f t="shared" si="4"/>
        <v>30</v>
      </c>
      <c r="L22" s="79">
        <f t="shared" si="4"/>
        <v>6.7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71">
        <v>1.0</v>
      </c>
      <c r="S22" s="71">
        <v>0.0</v>
      </c>
      <c r="T22" s="7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44863</v>
      </c>
      <c r="B23" s="74" t="str">
        <f t="shared" si="5"/>
        <v>P113</v>
      </c>
      <c r="C23" s="75" t="str">
        <f t="shared" si="5"/>
        <v>Azar</v>
      </c>
      <c r="D23" s="75" t="str">
        <f t="shared" si="5"/>
        <v>302 SALMON PLATEADO (ONCORHYNCHUS KISUTCH) </v>
      </c>
      <c r="E23" s="75" t="str">
        <f t="shared" si="5"/>
        <v>1 ADULTOS</v>
      </c>
      <c r="F23" s="76">
        <f t="shared" si="5"/>
        <v>32357</v>
      </c>
      <c r="G23" s="77">
        <f t="shared" si="5"/>
        <v>2639</v>
      </c>
      <c r="H23" s="78">
        <f t="shared" si="5"/>
        <v>85390.123</v>
      </c>
      <c r="I23" s="79">
        <f t="shared" si="5"/>
        <v>10</v>
      </c>
      <c r="J23" s="79" t="str">
        <f t="shared" si="5"/>
        <v>No</v>
      </c>
      <c r="K23" s="79">
        <f t="shared" si="5"/>
        <v>30</v>
      </c>
      <c r="L23" s="79">
        <f t="shared" si="5"/>
        <v>6.7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44863</v>
      </c>
      <c r="B24" s="74" t="str">
        <f t="shared" si="6"/>
        <v>P113</v>
      </c>
      <c r="C24" s="75" t="str">
        <f t="shared" si="6"/>
        <v>Azar</v>
      </c>
      <c r="D24" s="75" t="str">
        <f t="shared" si="6"/>
        <v>302 SALMON PLATEADO (ONCORHYNCHUS KISUTCH) </v>
      </c>
      <c r="E24" s="75" t="str">
        <f t="shared" si="6"/>
        <v>1 ADULTOS</v>
      </c>
      <c r="F24" s="76">
        <f t="shared" si="6"/>
        <v>32357</v>
      </c>
      <c r="G24" s="77">
        <f t="shared" si="6"/>
        <v>2639</v>
      </c>
      <c r="H24" s="78">
        <f t="shared" si="6"/>
        <v>85390.123</v>
      </c>
      <c r="I24" s="79">
        <f t="shared" si="6"/>
        <v>10</v>
      </c>
      <c r="J24" s="79" t="str">
        <f t="shared" si="6"/>
        <v>No</v>
      </c>
      <c r="K24" s="79">
        <f t="shared" si="6"/>
        <v>30</v>
      </c>
      <c r="L24" s="79">
        <f t="shared" si="6"/>
        <v>6.7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71">
        <v>0.0</v>
      </c>
      <c r="S24" s="71">
        <v>0.0</v>
      </c>
      <c r="T24" s="7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44863</v>
      </c>
      <c r="B25" s="74" t="str">
        <f t="shared" si="7"/>
        <v>P113</v>
      </c>
      <c r="C25" s="75" t="str">
        <f t="shared" si="7"/>
        <v>Azar</v>
      </c>
      <c r="D25" s="75" t="str">
        <f t="shared" si="7"/>
        <v>302 SALMON PLATEADO (ONCORHYNCHUS KISUTCH) </v>
      </c>
      <c r="E25" s="75" t="str">
        <f t="shared" si="7"/>
        <v>1 ADULTOS</v>
      </c>
      <c r="F25" s="76">
        <f t="shared" si="7"/>
        <v>32357</v>
      </c>
      <c r="G25" s="77">
        <f t="shared" si="7"/>
        <v>2639</v>
      </c>
      <c r="H25" s="78">
        <f t="shared" si="7"/>
        <v>85390.123</v>
      </c>
      <c r="I25" s="79">
        <f t="shared" si="7"/>
        <v>10</v>
      </c>
      <c r="J25" s="79" t="str">
        <f t="shared" si="7"/>
        <v>No</v>
      </c>
      <c r="K25" s="79">
        <f t="shared" si="7"/>
        <v>30</v>
      </c>
      <c r="L25" s="79">
        <f t="shared" si="7"/>
        <v>6.7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44863</v>
      </c>
      <c r="B26" s="74" t="str">
        <f t="shared" si="8"/>
        <v>P113</v>
      </c>
      <c r="C26" s="75" t="str">
        <f t="shared" si="8"/>
        <v>Azar</v>
      </c>
      <c r="D26" s="75" t="str">
        <f t="shared" si="8"/>
        <v>302 SALMON PLATEADO (ONCORHYNCHUS KISUTCH) </v>
      </c>
      <c r="E26" s="75" t="str">
        <f t="shared" si="8"/>
        <v>1 ADULTOS</v>
      </c>
      <c r="F26" s="76">
        <f t="shared" si="8"/>
        <v>32357</v>
      </c>
      <c r="G26" s="77">
        <f t="shared" si="8"/>
        <v>2639</v>
      </c>
      <c r="H26" s="78">
        <f t="shared" si="8"/>
        <v>85390.123</v>
      </c>
      <c r="I26" s="79">
        <f t="shared" si="8"/>
        <v>10</v>
      </c>
      <c r="J26" s="79" t="str">
        <f t="shared" si="8"/>
        <v>No</v>
      </c>
      <c r="K26" s="79">
        <f t="shared" si="8"/>
        <v>30</v>
      </c>
      <c r="L26" s="79">
        <f t="shared" si="8"/>
        <v>6.7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0.0</v>
      </c>
      <c r="S26" s="81">
        <v>1.0</v>
      </c>
      <c r="T26" s="82">
        <v>0.0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44863</v>
      </c>
      <c r="B27" s="74" t="str">
        <f t="shared" si="9"/>
        <v>P113</v>
      </c>
      <c r="C27" s="75" t="str">
        <f t="shared" si="9"/>
        <v>Azar</v>
      </c>
      <c r="D27" s="75" t="str">
        <f t="shared" si="9"/>
        <v>302 SALMON PLATEADO (ONCORHYNCHUS KISUTCH) </v>
      </c>
      <c r="E27" s="75" t="str">
        <f t="shared" si="9"/>
        <v>1 ADULTOS</v>
      </c>
      <c r="F27" s="76">
        <f t="shared" si="9"/>
        <v>32357</v>
      </c>
      <c r="G27" s="77">
        <f t="shared" si="9"/>
        <v>2639</v>
      </c>
      <c r="H27" s="78">
        <f t="shared" si="9"/>
        <v>85390.123</v>
      </c>
      <c r="I27" s="79">
        <f t="shared" si="9"/>
        <v>10</v>
      </c>
      <c r="J27" s="79" t="str">
        <f t="shared" si="9"/>
        <v>No</v>
      </c>
      <c r="K27" s="79">
        <f t="shared" si="9"/>
        <v>30</v>
      </c>
      <c r="L27" s="79">
        <f t="shared" si="9"/>
        <v>6.7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44863</v>
      </c>
      <c r="B28" s="74" t="str">
        <f t="shared" si="10"/>
        <v>P113</v>
      </c>
      <c r="C28" s="84" t="str">
        <f t="shared" si="10"/>
        <v>Azar</v>
      </c>
      <c r="D28" s="84" t="str">
        <f t="shared" si="10"/>
        <v>302 SALMON PLATEADO (ONCORHYNCHUS KISUTCH) </v>
      </c>
      <c r="E28" s="84" t="str">
        <f t="shared" si="10"/>
        <v>1 ADULTOS</v>
      </c>
      <c r="F28" s="85">
        <f t="shared" si="10"/>
        <v>32357</v>
      </c>
      <c r="G28" s="86">
        <f t="shared" si="10"/>
        <v>2639</v>
      </c>
      <c r="H28" s="87">
        <f t="shared" si="10"/>
        <v>85390.123</v>
      </c>
      <c r="I28" s="88">
        <f t="shared" si="10"/>
        <v>10</v>
      </c>
      <c r="J28" s="88" t="str">
        <f t="shared" si="10"/>
        <v>No</v>
      </c>
      <c r="K28" s="88">
        <f t="shared" si="10"/>
        <v>30</v>
      </c>
      <c r="L28" s="88">
        <f t="shared" si="10"/>
        <v>6.7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70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+A28</f>
        <v>44863</v>
      </c>
      <c r="B30" s="62" t="s">
        <v>71</v>
      </c>
      <c r="C30" s="63" t="s">
        <v>2</v>
      </c>
      <c r="D30" s="64" t="s">
        <v>11</v>
      </c>
      <c r="E30" s="63" t="s">
        <v>65</v>
      </c>
      <c r="F30" s="65">
        <v>32312.0</v>
      </c>
      <c r="G30" s="66">
        <v>2744.0</v>
      </c>
      <c r="H30" s="67">
        <f>+(F30*G30)/1000</f>
        <v>88664.128</v>
      </c>
      <c r="I30" s="68">
        <v>10.0</v>
      </c>
      <c r="J30" s="68" t="s">
        <v>38</v>
      </c>
      <c r="K30" s="68">
        <v>30.0</v>
      </c>
      <c r="L30" s="69">
        <v>7.0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44863</v>
      </c>
      <c r="B31" s="95" t="str">
        <f t="shared" ref="B31:P31" si="11">B30</f>
        <v>P114</v>
      </c>
      <c r="C31" s="75" t="str">
        <f t="shared" si="11"/>
        <v>Azar</v>
      </c>
      <c r="D31" s="75" t="str">
        <f t="shared" si="11"/>
        <v>302 SALMON PLATEADO (ONCORHYNCHUS KISUTCH) </v>
      </c>
      <c r="E31" s="75" t="str">
        <f t="shared" si="11"/>
        <v>1 ADULTOS</v>
      </c>
      <c r="F31" s="76">
        <f t="shared" si="11"/>
        <v>32312</v>
      </c>
      <c r="G31" s="77">
        <f t="shared" si="11"/>
        <v>2744</v>
      </c>
      <c r="H31" s="78">
        <f t="shared" si="11"/>
        <v>88664.128</v>
      </c>
      <c r="I31" s="79">
        <f t="shared" si="11"/>
        <v>10</v>
      </c>
      <c r="J31" s="79" t="str">
        <f t="shared" si="11"/>
        <v>No</v>
      </c>
      <c r="K31" s="79">
        <f t="shared" si="11"/>
        <v>30</v>
      </c>
      <c r="L31" s="79">
        <f t="shared" si="11"/>
        <v>7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0.0</v>
      </c>
      <c r="S31" s="81">
        <v>0.0</v>
      </c>
      <c r="T31" s="82">
        <v>0.0</v>
      </c>
      <c r="U31" s="9"/>
      <c r="V31" s="10"/>
      <c r="W31" s="97" t="s">
        <v>72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44863</v>
      </c>
      <c r="B32" s="95" t="str">
        <f t="shared" si="12"/>
        <v>P114</v>
      </c>
      <c r="C32" s="75" t="str">
        <f t="shared" si="12"/>
        <v>Azar</v>
      </c>
      <c r="D32" s="75" t="str">
        <f t="shared" si="12"/>
        <v>302 SALMON PLATEADO (ONCORHYNCHUS KISUTCH) </v>
      </c>
      <c r="E32" s="75" t="str">
        <f t="shared" si="12"/>
        <v>1 ADULTOS</v>
      </c>
      <c r="F32" s="76">
        <f t="shared" si="12"/>
        <v>32312</v>
      </c>
      <c r="G32" s="77">
        <f t="shared" si="12"/>
        <v>2744</v>
      </c>
      <c r="H32" s="78">
        <f t="shared" si="12"/>
        <v>88664.128</v>
      </c>
      <c r="I32" s="79">
        <f t="shared" si="12"/>
        <v>10</v>
      </c>
      <c r="J32" s="79" t="str">
        <f t="shared" si="12"/>
        <v>No</v>
      </c>
      <c r="K32" s="79">
        <f t="shared" si="12"/>
        <v>30</v>
      </c>
      <c r="L32" s="79">
        <f t="shared" si="12"/>
        <v>7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71">
        <v>1.0</v>
      </c>
      <c r="S32" s="71">
        <v>0.0</v>
      </c>
      <c r="T32" s="72">
        <v>0.0</v>
      </c>
      <c r="U32" s="9"/>
      <c r="V32" s="10"/>
      <c r="W32" s="97" t="s">
        <v>73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44863</v>
      </c>
      <c r="B33" s="95" t="str">
        <f t="shared" si="13"/>
        <v>P114</v>
      </c>
      <c r="C33" s="75" t="str">
        <f t="shared" si="13"/>
        <v>Azar</v>
      </c>
      <c r="D33" s="75" t="str">
        <f t="shared" si="13"/>
        <v>302 SALMON PLATEADO (ONCORHYNCHUS KISUTCH) </v>
      </c>
      <c r="E33" s="75" t="str">
        <f t="shared" si="13"/>
        <v>1 ADULTOS</v>
      </c>
      <c r="F33" s="76">
        <f t="shared" si="13"/>
        <v>32312</v>
      </c>
      <c r="G33" s="77">
        <f t="shared" si="13"/>
        <v>2744</v>
      </c>
      <c r="H33" s="78">
        <f t="shared" si="13"/>
        <v>88664.128</v>
      </c>
      <c r="I33" s="79">
        <f t="shared" si="13"/>
        <v>10</v>
      </c>
      <c r="J33" s="79" t="str">
        <f t="shared" si="13"/>
        <v>No</v>
      </c>
      <c r="K33" s="79">
        <f t="shared" si="13"/>
        <v>30</v>
      </c>
      <c r="L33" s="79">
        <f t="shared" si="13"/>
        <v>7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1">
        <v>1.0</v>
      </c>
      <c r="T33" s="82">
        <v>0.0</v>
      </c>
      <c r="U33" s="9"/>
      <c r="V33" s="10"/>
      <c r="W33" s="97" t="s">
        <v>74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44863</v>
      </c>
      <c r="B34" s="95" t="str">
        <f t="shared" si="14"/>
        <v>P114</v>
      </c>
      <c r="C34" s="75" t="str">
        <f t="shared" si="14"/>
        <v>Azar</v>
      </c>
      <c r="D34" s="75" t="str">
        <f t="shared" si="14"/>
        <v>302 SALMON PLATEADO (ONCORHYNCHUS KISUTCH) </v>
      </c>
      <c r="E34" s="75" t="str">
        <f t="shared" si="14"/>
        <v>1 ADULTOS</v>
      </c>
      <c r="F34" s="76">
        <f t="shared" si="14"/>
        <v>32312</v>
      </c>
      <c r="G34" s="77">
        <f t="shared" si="14"/>
        <v>2744</v>
      </c>
      <c r="H34" s="78">
        <f t="shared" si="14"/>
        <v>88664.128</v>
      </c>
      <c r="I34" s="79">
        <f t="shared" si="14"/>
        <v>10</v>
      </c>
      <c r="J34" s="79" t="str">
        <f t="shared" si="14"/>
        <v>No</v>
      </c>
      <c r="K34" s="79">
        <f t="shared" si="14"/>
        <v>30</v>
      </c>
      <c r="L34" s="79">
        <f t="shared" si="14"/>
        <v>7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71">
        <v>0.0</v>
      </c>
      <c r="S34" s="71">
        <v>0.0</v>
      </c>
      <c r="T34" s="72">
        <v>0.0</v>
      </c>
      <c r="U34" s="9"/>
      <c r="V34" s="10"/>
      <c r="W34" s="97" t="s">
        <v>75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44863</v>
      </c>
      <c r="B35" s="95" t="str">
        <f t="shared" si="15"/>
        <v>P114</v>
      </c>
      <c r="C35" s="75" t="str">
        <f t="shared" si="15"/>
        <v>Azar</v>
      </c>
      <c r="D35" s="75" t="str">
        <f t="shared" si="15"/>
        <v>302 SALMON PLATEADO (ONCORHYNCHUS KISUTCH) </v>
      </c>
      <c r="E35" s="75" t="str">
        <f t="shared" si="15"/>
        <v>1 ADULTOS</v>
      </c>
      <c r="F35" s="76">
        <f t="shared" si="15"/>
        <v>32312</v>
      </c>
      <c r="G35" s="77">
        <f t="shared" si="15"/>
        <v>2744</v>
      </c>
      <c r="H35" s="78">
        <f t="shared" si="15"/>
        <v>88664.128</v>
      </c>
      <c r="I35" s="79">
        <f t="shared" si="15"/>
        <v>10</v>
      </c>
      <c r="J35" s="79" t="str">
        <f t="shared" si="15"/>
        <v>No</v>
      </c>
      <c r="K35" s="79">
        <f t="shared" si="15"/>
        <v>30</v>
      </c>
      <c r="L35" s="79">
        <f t="shared" si="15"/>
        <v>7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0.0</v>
      </c>
      <c r="T35" s="82">
        <v>0.0</v>
      </c>
      <c r="U35" s="9"/>
      <c r="V35" s="10"/>
      <c r="W35" s="97" t="s">
        <v>76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44863</v>
      </c>
      <c r="B36" s="95" t="str">
        <f t="shared" si="16"/>
        <v>P114</v>
      </c>
      <c r="C36" s="75" t="str">
        <f t="shared" si="16"/>
        <v>Azar</v>
      </c>
      <c r="D36" s="75" t="str">
        <f t="shared" si="16"/>
        <v>302 SALMON PLATEADO (ONCORHYNCHUS KISUTCH) </v>
      </c>
      <c r="E36" s="75" t="str">
        <f t="shared" si="16"/>
        <v>1 ADULTOS</v>
      </c>
      <c r="F36" s="76">
        <f t="shared" si="16"/>
        <v>32312</v>
      </c>
      <c r="G36" s="77">
        <f t="shared" si="16"/>
        <v>2744</v>
      </c>
      <c r="H36" s="78">
        <f t="shared" si="16"/>
        <v>88664.128</v>
      </c>
      <c r="I36" s="79">
        <f t="shared" si="16"/>
        <v>10</v>
      </c>
      <c r="J36" s="79" t="str">
        <f t="shared" si="16"/>
        <v>No</v>
      </c>
      <c r="K36" s="79">
        <f t="shared" si="16"/>
        <v>30</v>
      </c>
      <c r="L36" s="79">
        <f t="shared" si="16"/>
        <v>7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71">
        <v>0.0</v>
      </c>
      <c r="S36" s="71">
        <v>0.0</v>
      </c>
      <c r="T36" s="72">
        <v>0.0</v>
      </c>
      <c r="U36" s="9"/>
      <c r="V36" s="10"/>
      <c r="W36" s="97" t="s">
        <v>77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44863</v>
      </c>
      <c r="B37" s="95" t="str">
        <f t="shared" si="17"/>
        <v>P114</v>
      </c>
      <c r="C37" s="75" t="str">
        <f t="shared" si="17"/>
        <v>Azar</v>
      </c>
      <c r="D37" s="75" t="str">
        <f t="shared" si="17"/>
        <v>302 SALMON PLATEADO (ONCORHYNCHUS KISUTCH) </v>
      </c>
      <c r="E37" s="75" t="str">
        <f t="shared" si="17"/>
        <v>1 ADULTOS</v>
      </c>
      <c r="F37" s="76">
        <f t="shared" si="17"/>
        <v>32312</v>
      </c>
      <c r="G37" s="77">
        <f t="shared" si="17"/>
        <v>2744</v>
      </c>
      <c r="H37" s="78">
        <f t="shared" si="17"/>
        <v>88664.128</v>
      </c>
      <c r="I37" s="79">
        <f t="shared" si="17"/>
        <v>10</v>
      </c>
      <c r="J37" s="79" t="str">
        <f t="shared" si="17"/>
        <v>No</v>
      </c>
      <c r="K37" s="79">
        <f t="shared" si="17"/>
        <v>30</v>
      </c>
      <c r="L37" s="79">
        <f t="shared" si="17"/>
        <v>7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0.0</v>
      </c>
      <c r="S37" s="81">
        <v>0.0</v>
      </c>
      <c r="T37" s="82">
        <v>0.0</v>
      </c>
      <c r="U37" s="9"/>
      <c r="V37" s="10"/>
      <c r="W37" s="97" t="s">
        <v>78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44863</v>
      </c>
      <c r="B38" s="95" t="str">
        <f t="shared" si="18"/>
        <v>P114</v>
      </c>
      <c r="C38" s="75" t="str">
        <f t="shared" si="18"/>
        <v>Azar</v>
      </c>
      <c r="D38" s="75" t="str">
        <f t="shared" si="18"/>
        <v>302 SALMON PLATEADO (ONCORHYNCHUS KISUTCH) </v>
      </c>
      <c r="E38" s="75" t="str">
        <f t="shared" si="18"/>
        <v>1 ADULTOS</v>
      </c>
      <c r="F38" s="76">
        <f t="shared" si="18"/>
        <v>32312</v>
      </c>
      <c r="G38" s="77">
        <f t="shared" si="18"/>
        <v>2744</v>
      </c>
      <c r="H38" s="78">
        <f t="shared" si="18"/>
        <v>88664.128</v>
      </c>
      <c r="I38" s="79">
        <f t="shared" si="18"/>
        <v>10</v>
      </c>
      <c r="J38" s="79" t="str">
        <f t="shared" si="18"/>
        <v>No</v>
      </c>
      <c r="K38" s="79">
        <f t="shared" si="18"/>
        <v>30</v>
      </c>
      <c r="L38" s="79">
        <f t="shared" si="18"/>
        <v>7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1.0</v>
      </c>
      <c r="S38" s="81">
        <v>0.0</v>
      </c>
      <c r="T38" s="82">
        <v>0.0</v>
      </c>
      <c r="U38" s="9"/>
      <c r="V38" s="10"/>
      <c r="W38" s="97" t="s">
        <v>79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44863</v>
      </c>
      <c r="B39" s="95" t="str">
        <f t="shared" si="19"/>
        <v>P114</v>
      </c>
      <c r="C39" s="75" t="str">
        <f t="shared" si="19"/>
        <v>Azar</v>
      </c>
      <c r="D39" s="75" t="str">
        <f t="shared" si="19"/>
        <v>302 SALMON PLATEADO (ONCORHYNCHUS KISUTCH) </v>
      </c>
      <c r="E39" s="75" t="str">
        <f t="shared" si="19"/>
        <v>1 ADULTOS</v>
      </c>
      <c r="F39" s="76">
        <f t="shared" si="19"/>
        <v>32312</v>
      </c>
      <c r="G39" s="77">
        <f t="shared" si="19"/>
        <v>2744</v>
      </c>
      <c r="H39" s="78">
        <f t="shared" si="19"/>
        <v>88664.128</v>
      </c>
      <c r="I39" s="79">
        <f t="shared" si="19"/>
        <v>10</v>
      </c>
      <c r="J39" s="79" t="str">
        <f t="shared" si="19"/>
        <v>No</v>
      </c>
      <c r="K39" s="79">
        <f t="shared" si="19"/>
        <v>30</v>
      </c>
      <c r="L39" s="79">
        <f t="shared" si="19"/>
        <v>7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0.0</v>
      </c>
      <c r="S39" s="81">
        <v>0.0</v>
      </c>
      <c r="T39" s="82">
        <v>0.0</v>
      </c>
      <c r="U39" s="9"/>
      <c r="V39" s="10"/>
      <c r="W39" s="97" t="s">
        <v>80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44863</v>
      </c>
      <c r="B40" s="95" t="str">
        <f t="shared" si="20"/>
        <v>P114</v>
      </c>
      <c r="C40" s="75" t="str">
        <f t="shared" si="20"/>
        <v>Azar</v>
      </c>
      <c r="D40" s="75" t="str">
        <f t="shared" si="20"/>
        <v>302 SALMON PLATEADO (ONCORHYNCHUS KISUTCH) </v>
      </c>
      <c r="E40" s="75" t="str">
        <f t="shared" si="20"/>
        <v>1 ADULTOS</v>
      </c>
      <c r="F40" s="76">
        <f t="shared" si="20"/>
        <v>32312</v>
      </c>
      <c r="G40" s="77">
        <f t="shared" si="20"/>
        <v>2744</v>
      </c>
      <c r="H40" s="78">
        <f t="shared" si="20"/>
        <v>88664.128</v>
      </c>
      <c r="I40" s="79">
        <f t="shared" si="20"/>
        <v>10</v>
      </c>
      <c r="J40" s="79" t="str">
        <f t="shared" si="20"/>
        <v>No</v>
      </c>
      <c r="K40" s="79">
        <f t="shared" si="20"/>
        <v>30</v>
      </c>
      <c r="L40" s="79">
        <f t="shared" si="20"/>
        <v>7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70</v>
      </c>
      <c r="R40" s="90">
        <v>0.0</v>
      </c>
      <c r="S40" s="90">
        <v>0.0</v>
      </c>
      <c r="T40" s="91">
        <v>0.0</v>
      </c>
      <c r="U40" s="9"/>
      <c r="V40" s="10"/>
      <c r="W40" s="97" t="s">
        <v>81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82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+A38</f>
        <v>44863</v>
      </c>
      <c r="B42" s="62" t="s">
        <v>83</v>
      </c>
      <c r="C42" s="63" t="s">
        <v>2</v>
      </c>
      <c r="D42" s="64" t="s">
        <v>11</v>
      </c>
      <c r="E42" s="63" t="s">
        <v>65</v>
      </c>
      <c r="F42" s="65">
        <v>32285.0</v>
      </c>
      <c r="G42" s="66">
        <v>2634.0</v>
      </c>
      <c r="H42" s="67">
        <f>+(F42*G42)/1000</f>
        <v>85038.69</v>
      </c>
      <c r="I42" s="68">
        <v>10.0</v>
      </c>
      <c r="J42" s="68" t="s">
        <v>38</v>
      </c>
      <c r="K42" s="68">
        <v>30.0</v>
      </c>
      <c r="L42" s="69">
        <v>6.7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84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44863</v>
      </c>
      <c r="B43" s="95" t="str">
        <f t="shared" ref="B43:P43" si="21">B42</f>
        <v>P115</v>
      </c>
      <c r="C43" s="75" t="str">
        <f t="shared" si="21"/>
        <v>Azar</v>
      </c>
      <c r="D43" s="75" t="str">
        <f t="shared" si="21"/>
        <v>302 SALMON PLATEADO (ONCORHYNCHUS KISUTCH) </v>
      </c>
      <c r="E43" s="75" t="str">
        <f t="shared" si="21"/>
        <v>1 ADULTOS</v>
      </c>
      <c r="F43" s="76">
        <f t="shared" si="21"/>
        <v>32285</v>
      </c>
      <c r="G43" s="77">
        <f t="shared" si="21"/>
        <v>2634</v>
      </c>
      <c r="H43" s="78">
        <f t="shared" si="21"/>
        <v>85038.69</v>
      </c>
      <c r="I43" s="79">
        <f t="shared" si="21"/>
        <v>10</v>
      </c>
      <c r="J43" s="79" t="str">
        <f t="shared" si="21"/>
        <v>No</v>
      </c>
      <c r="K43" s="79">
        <f t="shared" si="21"/>
        <v>30</v>
      </c>
      <c r="L43" s="79">
        <f t="shared" si="21"/>
        <v>6.7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81">
        <v>1.0</v>
      </c>
      <c r="S43" s="81">
        <v>0.0</v>
      </c>
      <c r="T43" s="82">
        <v>0.0</v>
      </c>
      <c r="U43" s="9"/>
      <c r="V43" s="10"/>
      <c r="W43" s="97" t="s">
        <v>85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44863</v>
      </c>
      <c r="B44" s="95" t="str">
        <f t="shared" ref="B44:P44" si="23">B43</f>
        <v>P115</v>
      </c>
      <c r="C44" s="75" t="str">
        <f t="shared" si="23"/>
        <v>Azar</v>
      </c>
      <c r="D44" s="75" t="str">
        <f t="shared" si="23"/>
        <v>302 SALMON PLATEADO (ONCORHYNCHUS KISUTCH) </v>
      </c>
      <c r="E44" s="75" t="str">
        <f t="shared" si="23"/>
        <v>1 ADULTOS</v>
      </c>
      <c r="F44" s="76">
        <f t="shared" si="23"/>
        <v>32285</v>
      </c>
      <c r="G44" s="77">
        <f t="shared" si="23"/>
        <v>2634</v>
      </c>
      <c r="H44" s="78">
        <f t="shared" si="23"/>
        <v>85038.69</v>
      </c>
      <c r="I44" s="79">
        <f t="shared" si="23"/>
        <v>10</v>
      </c>
      <c r="J44" s="79" t="str">
        <f t="shared" si="23"/>
        <v>No</v>
      </c>
      <c r="K44" s="79">
        <f t="shared" si="23"/>
        <v>30</v>
      </c>
      <c r="L44" s="79">
        <f t="shared" si="23"/>
        <v>6.7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71">
        <v>0.0</v>
      </c>
      <c r="S44" s="71">
        <v>0.0</v>
      </c>
      <c r="T44" s="72">
        <v>0.0</v>
      </c>
      <c r="U44" s="9"/>
      <c r="V44" s="10"/>
      <c r="W44" s="97" t="s">
        <v>86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44863</v>
      </c>
      <c r="B45" s="95" t="str">
        <f t="shared" ref="B45:P45" si="24">B44</f>
        <v>P115</v>
      </c>
      <c r="C45" s="75" t="str">
        <f t="shared" si="24"/>
        <v>Azar</v>
      </c>
      <c r="D45" s="75" t="str">
        <f t="shared" si="24"/>
        <v>302 SALMON PLATEADO (ONCORHYNCHUS KISUTCH) </v>
      </c>
      <c r="E45" s="75" t="str">
        <f t="shared" si="24"/>
        <v>1 ADULTOS</v>
      </c>
      <c r="F45" s="76">
        <f t="shared" si="24"/>
        <v>32285</v>
      </c>
      <c r="G45" s="77">
        <f t="shared" si="24"/>
        <v>2634</v>
      </c>
      <c r="H45" s="78">
        <f t="shared" si="24"/>
        <v>85038.69</v>
      </c>
      <c r="I45" s="79">
        <f t="shared" si="24"/>
        <v>10</v>
      </c>
      <c r="J45" s="79" t="str">
        <f t="shared" si="24"/>
        <v>No</v>
      </c>
      <c r="K45" s="79">
        <f t="shared" si="24"/>
        <v>30</v>
      </c>
      <c r="L45" s="79">
        <f t="shared" si="24"/>
        <v>6.7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81">
        <v>0.0</v>
      </c>
      <c r="S45" s="81">
        <v>0.0</v>
      </c>
      <c r="T45" s="82">
        <v>0.0</v>
      </c>
      <c r="U45" s="9"/>
      <c r="V45" s="10"/>
      <c r="W45" s="97" t="s">
        <v>87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44863</v>
      </c>
      <c r="B46" s="95" t="str">
        <f t="shared" ref="B46:P46" si="25">B45</f>
        <v>P115</v>
      </c>
      <c r="C46" s="75" t="str">
        <f t="shared" si="25"/>
        <v>Azar</v>
      </c>
      <c r="D46" s="75" t="str">
        <f t="shared" si="25"/>
        <v>302 SALMON PLATEADO (ONCORHYNCHUS KISUTCH) </v>
      </c>
      <c r="E46" s="75" t="str">
        <f t="shared" si="25"/>
        <v>1 ADULTOS</v>
      </c>
      <c r="F46" s="76">
        <f t="shared" si="25"/>
        <v>32285</v>
      </c>
      <c r="G46" s="77">
        <f t="shared" si="25"/>
        <v>2634</v>
      </c>
      <c r="H46" s="78">
        <f t="shared" si="25"/>
        <v>85038.69</v>
      </c>
      <c r="I46" s="79">
        <f t="shared" si="25"/>
        <v>10</v>
      </c>
      <c r="J46" s="79" t="str">
        <f t="shared" si="25"/>
        <v>No</v>
      </c>
      <c r="K46" s="79">
        <f t="shared" si="25"/>
        <v>30</v>
      </c>
      <c r="L46" s="79">
        <f t="shared" si="25"/>
        <v>6.7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71">
        <v>0.0</v>
      </c>
      <c r="S46" s="71">
        <v>0.0</v>
      </c>
      <c r="T46" s="72">
        <v>0.0</v>
      </c>
      <c r="U46" s="9"/>
      <c r="V46" s="10"/>
      <c r="W46" s="97" t="s">
        <v>88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44863</v>
      </c>
      <c r="B47" s="95" t="str">
        <f t="shared" ref="B47:P47" si="26">B46</f>
        <v>P115</v>
      </c>
      <c r="C47" s="75" t="str">
        <f t="shared" si="26"/>
        <v>Azar</v>
      </c>
      <c r="D47" s="75" t="str">
        <f t="shared" si="26"/>
        <v>302 SALMON PLATEADO (ONCORHYNCHUS KISUTCH) </v>
      </c>
      <c r="E47" s="75" t="str">
        <f t="shared" si="26"/>
        <v>1 ADULTOS</v>
      </c>
      <c r="F47" s="76">
        <f t="shared" si="26"/>
        <v>32285</v>
      </c>
      <c r="G47" s="77">
        <f t="shared" si="26"/>
        <v>2634</v>
      </c>
      <c r="H47" s="78">
        <f t="shared" si="26"/>
        <v>85038.69</v>
      </c>
      <c r="I47" s="79">
        <f t="shared" si="26"/>
        <v>10</v>
      </c>
      <c r="J47" s="79" t="str">
        <f t="shared" si="26"/>
        <v>No</v>
      </c>
      <c r="K47" s="79">
        <f t="shared" si="26"/>
        <v>30</v>
      </c>
      <c r="L47" s="79">
        <f t="shared" si="26"/>
        <v>6.7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81">
        <v>0.0</v>
      </c>
      <c r="S47" s="81">
        <v>0.0</v>
      </c>
      <c r="T47" s="82">
        <v>0.0</v>
      </c>
      <c r="U47" s="9"/>
      <c r="V47" s="10"/>
      <c r="W47" s="97" t="s">
        <v>89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44863</v>
      </c>
      <c r="B48" s="95" t="str">
        <f t="shared" ref="B48:P48" si="27">B47</f>
        <v>P115</v>
      </c>
      <c r="C48" s="75" t="str">
        <f t="shared" si="27"/>
        <v>Azar</v>
      </c>
      <c r="D48" s="75" t="str">
        <f t="shared" si="27"/>
        <v>302 SALMON PLATEADO (ONCORHYNCHUS KISUTCH) </v>
      </c>
      <c r="E48" s="75" t="str">
        <f t="shared" si="27"/>
        <v>1 ADULTOS</v>
      </c>
      <c r="F48" s="76">
        <f t="shared" si="27"/>
        <v>32285</v>
      </c>
      <c r="G48" s="77">
        <f t="shared" si="27"/>
        <v>2634</v>
      </c>
      <c r="H48" s="78">
        <f t="shared" si="27"/>
        <v>85038.69</v>
      </c>
      <c r="I48" s="79">
        <f t="shared" si="27"/>
        <v>10</v>
      </c>
      <c r="J48" s="79" t="str">
        <f t="shared" si="27"/>
        <v>No</v>
      </c>
      <c r="K48" s="79">
        <f t="shared" si="27"/>
        <v>30</v>
      </c>
      <c r="L48" s="79">
        <f t="shared" si="27"/>
        <v>6.7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71">
        <v>0.0</v>
      </c>
      <c r="S48" s="71">
        <v>0.0</v>
      </c>
      <c r="T48" s="72">
        <v>0.0</v>
      </c>
      <c r="U48" s="9"/>
      <c r="V48" s="10"/>
      <c r="W48" s="97" t="s">
        <v>90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44863</v>
      </c>
      <c r="B49" s="95" t="str">
        <f t="shared" ref="B49:P49" si="28">B48</f>
        <v>P115</v>
      </c>
      <c r="C49" s="75" t="str">
        <f t="shared" si="28"/>
        <v>Azar</v>
      </c>
      <c r="D49" s="75" t="str">
        <f t="shared" si="28"/>
        <v>302 SALMON PLATEADO (ONCORHYNCHUS KISUTCH) </v>
      </c>
      <c r="E49" s="75" t="str">
        <f t="shared" si="28"/>
        <v>1 ADULTOS</v>
      </c>
      <c r="F49" s="76">
        <f t="shared" si="28"/>
        <v>32285</v>
      </c>
      <c r="G49" s="77">
        <f t="shared" si="28"/>
        <v>2634</v>
      </c>
      <c r="H49" s="78">
        <f t="shared" si="28"/>
        <v>85038.69</v>
      </c>
      <c r="I49" s="79">
        <f t="shared" si="28"/>
        <v>10</v>
      </c>
      <c r="J49" s="79" t="str">
        <f t="shared" si="28"/>
        <v>No</v>
      </c>
      <c r="K49" s="79">
        <f t="shared" si="28"/>
        <v>30</v>
      </c>
      <c r="L49" s="79">
        <f t="shared" si="28"/>
        <v>6.7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81">
        <v>0.0</v>
      </c>
      <c r="S49" s="81">
        <v>0.0</v>
      </c>
      <c r="T49" s="82">
        <v>1.0</v>
      </c>
      <c r="U49" s="9"/>
      <c r="V49" s="10"/>
      <c r="W49" s="97" t="s">
        <v>91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44863</v>
      </c>
      <c r="B50" s="95" t="str">
        <f t="shared" ref="B50:P50" si="29">B49</f>
        <v>P115</v>
      </c>
      <c r="C50" s="75" t="str">
        <f t="shared" si="29"/>
        <v>Azar</v>
      </c>
      <c r="D50" s="75" t="str">
        <f t="shared" si="29"/>
        <v>302 SALMON PLATEADO (ONCORHYNCHUS KISUTCH) </v>
      </c>
      <c r="E50" s="75" t="str">
        <f t="shared" si="29"/>
        <v>1 ADULTOS</v>
      </c>
      <c r="F50" s="76">
        <f t="shared" si="29"/>
        <v>32285</v>
      </c>
      <c r="G50" s="77">
        <f t="shared" si="29"/>
        <v>2634</v>
      </c>
      <c r="H50" s="78">
        <f t="shared" si="29"/>
        <v>85038.69</v>
      </c>
      <c r="I50" s="79">
        <f t="shared" si="29"/>
        <v>10</v>
      </c>
      <c r="J50" s="79" t="str">
        <f t="shared" si="29"/>
        <v>No</v>
      </c>
      <c r="K50" s="79">
        <f t="shared" si="29"/>
        <v>30</v>
      </c>
      <c r="L50" s="79">
        <f t="shared" si="29"/>
        <v>6.7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81">
        <v>0.0</v>
      </c>
      <c r="S50" s="81">
        <v>0.0</v>
      </c>
      <c r="T50" s="82">
        <v>0.0</v>
      </c>
      <c r="U50" s="9"/>
      <c r="V50" s="10"/>
      <c r="W50" s="97" t="s">
        <v>92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44863</v>
      </c>
      <c r="B51" s="95" t="str">
        <f t="shared" ref="B51:P51" si="30">B50</f>
        <v>P115</v>
      </c>
      <c r="C51" s="75" t="str">
        <f t="shared" si="30"/>
        <v>Azar</v>
      </c>
      <c r="D51" s="75" t="str">
        <f t="shared" si="30"/>
        <v>302 SALMON PLATEADO (ONCORHYNCHUS KISUTCH) </v>
      </c>
      <c r="E51" s="75" t="str">
        <f t="shared" si="30"/>
        <v>1 ADULTOS</v>
      </c>
      <c r="F51" s="76">
        <f t="shared" si="30"/>
        <v>32285</v>
      </c>
      <c r="G51" s="77">
        <f t="shared" si="30"/>
        <v>2634</v>
      </c>
      <c r="H51" s="78">
        <f t="shared" si="30"/>
        <v>85038.69</v>
      </c>
      <c r="I51" s="79">
        <f t="shared" si="30"/>
        <v>10</v>
      </c>
      <c r="J51" s="79" t="str">
        <f t="shared" si="30"/>
        <v>No</v>
      </c>
      <c r="K51" s="79">
        <f t="shared" si="30"/>
        <v>30</v>
      </c>
      <c r="L51" s="79">
        <f t="shared" si="30"/>
        <v>6.7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81">
        <v>1.0</v>
      </c>
      <c r="S51" s="81">
        <v>0.0</v>
      </c>
      <c r="T51" s="82">
        <v>0.0</v>
      </c>
      <c r="U51" s="9"/>
      <c r="V51" s="10"/>
      <c r="W51" s="97" t="s">
        <v>93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99">
        <f t="shared" si="22"/>
        <v>44863</v>
      </c>
      <c r="B52" s="74" t="str">
        <f t="shared" ref="B52:P52" si="31">B51</f>
        <v>P115</v>
      </c>
      <c r="C52" s="84" t="str">
        <f t="shared" si="31"/>
        <v>Azar</v>
      </c>
      <c r="D52" s="84" t="str">
        <f t="shared" si="31"/>
        <v>302 SALMON PLATEADO (ONCORHYNCHUS KISUTCH) </v>
      </c>
      <c r="E52" s="84" t="str">
        <f t="shared" si="31"/>
        <v>1 ADULTOS</v>
      </c>
      <c r="F52" s="85">
        <f t="shared" si="31"/>
        <v>32285</v>
      </c>
      <c r="G52" s="86">
        <f t="shared" si="31"/>
        <v>2634</v>
      </c>
      <c r="H52" s="87">
        <f t="shared" si="31"/>
        <v>85038.69</v>
      </c>
      <c r="I52" s="88">
        <f t="shared" si="31"/>
        <v>10</v>
      </c>
      <c r="J52" s="88" t="str">
        <f t="shared" si="31"/>
        <v>No</v>
      </c>
      <c r="K52" s="88">
        <f t="shared" si="31"/>
        <v>30</v>
      </c>
      <c r="L52" s="88">
        <f t="shared" si="31"/>
        <v>6.7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70</v>
      </c>
      <c r="R52" s="90">
        <v>0.0</v>
      </c>
      <c r="S52" s="90">
        <v>0.0</v>
      </c>
      <c r="T52" s="91">
        <v>0.0</v>
      </c>
      <c r="U52" s="9"/>
      <c r="V52" s="10"/>
      <c r="W52" s="97" t="s">
        <v>94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95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+A51</f>
        <v>44863</v>
      </c>
      <c r="B54" s="62" t="s">
        <v>96</v>
      </c>
      <c r="C54" s="63" t="s">
        <v>2</v>
      </c>
      <c r="D54" s="64" t="s">
        <v>11</v>
      </c>
      <c r="E54" s="63" t="s">
        <v>65</v>
      </c>
      <c r="F54" s="65">
        <v>32330.0</v>
      </c>
      <c r="G54" s="66">
        <v>2188.0</v>
      </c>
      <c r="H54" s="67">
        <f>+(F54*G54)/1000</f>
        <v>70738.04</v>
      </c>
      <c r="I54" s="68">
        <v>10.0</v>
      </c>
      <c r="J54" s="68" t="s">
        <v>38</v>
      </c>
      <c r="K54" s="68">
        <v>30.0</v>
      </c>
      <c r="L54" s="69">
        <v>5.6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97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44863</v>
      </c>
      <c r="B55" s="95" t="str">
        <f t="shared" ref="B55:P55" si="32">B54</f>
        <v>P116</v>
      </c>
      <c r="C55" s="75" t="str">
        <f t="shared" si="32"/>
        <v>Azar</v>
      </c>
      <c r="D55" s="75" t="str">
        <f t="shared" si="32"/>
        <v>302 SALMON PLATEADO (ONCORHYNCHUS KISUTCH) </v>
      </c>
      <c r="E55" s="75" t="str">
        <f t="shared" si="32"/>
        <v>1 ADULTOS</v>
      </c>
      <c r="F55" s="76">
        <f t="shared" si="32"/>
        <v>32330</v>
      </c>
      <c r="G55" s="77">
        <f t="shared" si="32"/>
        <v>2188</v>
      </c>
      <c r="H55" s="78">
        <f t="shared" si="32"/>
        <v>70738.04</v>
      </c>
      <c r="I55" s="79">
        <f t="shared" si="32"/>
        <v>10</v>
      </c>
      <c r="J55" s="79" t="str">
        <f t="shared" si="32"/>
        <v>No</v>
      </c>
      <c r="K55" s="79">
        <f t="shared" si="32"/>
        <v>30</v>
      </c>
      <c r="L55" s="79">
        <f t="shared" si="32"/>
        <v>5.6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81">
        <v>0.0</v>
      </c>
      <c r="S55" s="81">
        <v>0.0</v>
      </c>
      <c r="T55" s="82">
        <v>0.0</v>
      </c>
      <c r="U55" s="9"/>
      <c r="V55" s="10"/>
      <c r="W55" s="97" t="s">
        <v>98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44863</v>
      </c>
      <c r="B56" s="95" t="str">
        <f t="shared" ref="B56:P56" si="34">B55</f>
        <v>P116</v>
      </c>
      <c r="C56" s="75" t="str">
        <f t="shared" si="34"/>
        <v>Azar</v>
      </c>
      <c r="D56" s="75" t="str">
        <f t="shared" si="34"/>
        <v>302 SALMON PLATEADO (ONCORHYNCHUS KISUTCH) </v>
      </c>
      <c r="E56" s="75" t="str">
        <f t="shared" si="34"/>
        <v>1 ADULTOS</v>
      </c>
      <c r="F56" s="76">
        <f t="shared" si="34"/>
        <v>32330</v>
      </c>
      <c r="G56" s="77">
        <f t="shared" si="34"/>
        <v>2188</v>
      </c>
      <c r="H56" s="78">
        <f t="shared" si="34"/>
        <v>70738.04</v>
      </c>
      <c r="I56" s="79">
        <f t="shared" si="34"/>
        <v>10</v>
      </c>
      <c r="J56" s="79" t="str">
        <f t="shared" si="34"/>
        <v>No</v>
      </c>
      <c r="K56" s="79">
        <f t="shared" si="34"/>
        <v>30</v>
      </c>
      <c r="L56" s="79">
        <f t="shared" si="34"/>
        <v>5.6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71">
        <v>0.0</v>
      </c>
      <c r="S56" s="71">
        <v>0.0</v>
      </c>
      <c r="T56" s="72">
        <v>0.0</v>
      </c>
      <c r="U56" s="9"/>
      <c r="V56" s="10"/>
      <c r="W56" s="97" t="s">
        <v>99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44863</v>
      </c>
      <c r="B57" s="95" t="str">
        <f t="shared" ref="B57:P57" si="35">B56</f>
        <v>P116</v>
      </c>
      <c r="C57" s="75" t="str">
        <f t="shared" si="35"/>
        <v>Azar</v>
      </c>
      <c r="D57" s="75" t="str">
        <f t="shared" si="35"/>
        <v>302 SALMON PLATEADO (ONCORHYNCHUS KISUTCH) </v>
      </c>
      <c r="E57" s="75" t="str">
        <f t="shared" si="35"/>
        <v>1 ADULTOS</v>
      </c>
      <c r="F57" s="76">
        <f t="shared" si="35"/>
        <v>32330</v>
      </c>
      <c r="G57" s="77">
        <f t="shared" si="35"/>
        <v>2188</v>
      </c>
      <c r="H57" s="78">
        <f t="shared" si="35"/>
        <v>70738.04</v>
      </c>
      <c r="I57" s="79">
        <f t="shared" si="35"/>
        <v>10</v>
      </c>
      <c r="J57" s="79" t="str">
        <f t="shared" si="35"/>
        <v>No</v>
      </c>
      <c r="K57" s="79">
        <f t="shared" si="35"/>
        <v>30</v>
      </c>
      <c r="L57" s="79">
        <f t="shared" si="35"/>
        <v>5.6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81">
        <v>0.0</v>
      </c>
      <c r="S57" s="81">
        <v>0.0</v>
      </c>
      <c r="T57" s="82">
        <v>0.0</v>
      </c>
      <c r="U57" s="9"/>
      <c r="V57" s="10"/>
      <c r="W57" s="97" t="s">
        <v>100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44863</v>
      </c>
      <c r="B58" s="95" t="str">
        <f t="shared" ref="B58:P58" si="36">B57</f>
        <v>P116</v>
      </c>
      <c r="C58" s="75" t="str">
        <f t="shared" si="36"/>
        <v>Azar</v>
      </c>
      <c r="D58" s="75" t="str">
        <f t="shared" si="36"/>
        <v>302 SALMON PLATEADO (ONCORHYNCHUS KISUTCH) </v>
      </c>
      <c r="E58" s="75" t="str">
        <f t="shared" si="36"/>
        <v>1 ADULTOS</v>
      </c>
      <c r="F58" s="76">
        <f t="shared" si="36"/>
        <v>32330</v>
      </c>
      <c r="G58" s="77">
        <f t="shared" si="36"/>
        <v>2188</v>
      </c>
      <c r="H58" s="78">
        <f t="shared" si="36"/>
        <v>70738.04</v>
      </c>
      <c r="I58" s="79">
        <f t="shared" si="36"/>
        <v>10</v>
      </c>
      <c r="J58" s="79" t="str">
        <f t="shared" si="36"/>
        <v>No</v>
      </c>
      <c r="K58" s="79">
        <f t="shared" si="36"/>
        <v>30</v>
      </c>
      <c r="L58" s="79">
        <f t="shared" si="36"/>
        <v>5.6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71">
        <v>0.0</v>
      </c>
      <c r="S58" s="71">
        <v>0.0</v>
      </c>
      <c r="T58" s="72">
        <v>0.0</v>
      </c>
      <c r="U58" s="9"/>
      <c r="V58" s="10"/>
      <c r="W58" s="97" t="s">
        <v>101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44863</v>
      </c>
      <c r="B59" s="95" t="str">
        <f t="shared" ref="B59:P59" si="37">B58</f>
        <v>P116</v>
      </c>
      <c r="C59" s="75" t="str">
        <f t="shared" si="37"/>
        <v>Azar</v>
      </c>
      <c r="D59" s="75" t="str">
        <f t="shared" si="37"/>
        <v>302 SALMON PLATEADO (ONCORHYNCHUS KISUTCH) </v>
      </c>
      <c r="E59" s="75" t="str">
        <f t="shared" si="37"/>
        <v>1 ADULTOS</v>
      </c>
      <c r="F59" s="76">
        <f t="shared" si="37"/>
        <v>32330</v>
      </c>
      <c r="G59" s="77">
        <f t="shared" si="37"/>
        <v>2188</v>
      </c>
      <c r="H59" s="78">
        <f t="shared" si="37"/>
        <v>70738.04</v>
      </c>
      <c r="I59" s="79">
        <f t="shared" si="37"/>
        <v>10</v>
      </c>
      <c r="J59" s="79" t="str">
        <f t="shared" si="37"/>
        <v>No</v>
      </c>
      <c r="K59" s="79">
        <f t="shared" si="37"/>
        <v>30</v>
      </c>
      <c r="L59" s="79">
        <f t="shared" si="37"/>
        <v>5.6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81">
        <v>0.0</v>
      </c>
      <c r="S59" s="81">
        <v>1.0</v>
      </c>
      <c r="T59" s="82">
        <v>0.0</v>
      </c>
      <c r="U59" s="9"/>
      <c r="V59" s="10"/>
      <c r="W59" s="97" t="s">
        <v>102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44863</v>
      </c>
      <c r="B60" s="95" t="str">
        <f t="shared" ref="B60:P60" si="38">B59</f>
        <v>P116</v>
      </c>
      <c r="C60" s="75" t="str">
        <f t="shared" si="38"/>
        <v>Azar</v>
      </c>
      <c r="D60" s="75" t="str">
        <f t="shared" si="38"/>
        <v>302 SALMON PLATEADO (ONCORHYNCHUS KISUTCH) </v>
      </c>
      <c r="E60" s="75" t="str">
        <f t="shared" si="38"/>
        <v>1 ADULTOS</v>
      </c>
      <c r="F60" s="76">
        <f t="shared" si="38"/>
        <v>32330</v>
      </c>
      <c r="G60" s="77">
        <f t="shared" si="38"/>
        <v>2188</v>
      </c>
      <c r="H60" s="78">
        <f t="shared" si="38"/>
        <v>70738.04</v>
      </c>
      <c r="I60" s="79">
        <f t="shared" si="38"/>
        <v>10</v>
      </c>
      <c r="J60" s="79" t="str">
        <f t="shared" si="38"/>
        <v>No</v>
      </c>
      <c r="K60" s="79">
        <f t="shared" si="38"/>
        <v>30</v>
      </c>
      <c r="L60" s="79">
        <f t="shared" si="38"/>
        <v>5.6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71">
        <v>0.0</v>
      </c>
      <c r="S60" s="71">
        <v>0.0</v>
      </c>
      <c r="T60" s="72">
        <v>0.0</v>
      </c>
      <c r="U60" s="9"/>
      <c r="V60" s="10"/>
      <c r="W60" s="97" t="s">
        <v>103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44863</v>
      </c>
      <c r="B61" s="95" t="str">
        <f t="shared" ref="B61:P61" si="39">B60</f>
        <v>P116</v>
      </c>
      <c r="C61" s="75" t="str">
        <f t="shared" si="39"/>
        <v>Azar</v>
      </c>
      <c r="D61" s="75" t="str">
        <f t="shared" si="39"/>
        <v>302 SALMON PLATEADO (ONCORHYNCHUS KISUTCH) </v>
      </c>
      <c r="E61" s="75" t="str">
        <f t="shared" si="39"/>
        <v>1 ADULTOS</v>
      </c>
      <c r="F61" s="76">
        <f t="shared" si="39"/>
        <v>32330</v>
      </c>
      <c r="G61" s="77">
        <f t="shared" si="39"/>
        <v>2188</v>
      </c>
      <c r="H61" s="78">
        <f t="shared" si="39"/>
        <v>70738.04</v>
      </c>
      <c r="I61" s="79">
        <f t="shared" si="39"/>
        <v>10</v>
      </c>
      <c r="J61" s="79" t="str">
        <f t="shared" si="39"/>
        <v>No</v>
      </c>
      <c r="K61" s="79">
        <f t="shared" si="39"/>
        <v>30</v>
      </c>
      <c r="L61" s="79">
        <f t="shared" si="39"/>
        <v>5.6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81">
        <v>0.0</v>
      </c>
      <c r="S61" s="81">
        <v>0.0</v>
      </c>
      <c r="T61" s="82">
        <v>0.0</v>
      </c>
      <c r="U61" s="9"/>
      <c r="V61" s="10"/>
      <c r="W61" s="97" t="s">
        <v>104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44863</v>
      </c>
      <c r="B62" s="95" t="str">
        <f t="shared" ref="B62:P62" si="40">B61</f>
        <v>P116</v>
      </c>
      <c r="C62" s="75" t="str">
        <f t="shared" si="40"/>
        <v>Azar</v>
      </c>
      <c r="D62" s="75" t="str">
        <f t="shared" si="40"/>
        <v>302 SALMON PLATEADO (ONCORHYNCHUS KISUTCH) </v>
      </c>
      <c r="E62" s="75" t="str">
        <f t="shared" si="40"/>
        <v>1 ADULTOS</v>
      </c>
      <c r="F62" s="76">
        <f t="shared" si="40"/>
        <v>32330</v>
      </c>
      <c r="G62" s="77">
        <f t="shared" si="40"/>
        <v>2188</v>
      </c>
      <c r="H62" s="78">
        <f t="shared" si="40"/>
        <v>70738.04</v>
      </c>
      <c r="I62" s="79">
        <f t="shared" si="40"/>
        <v>10</v>
      </c>
      <c r="J62" s="79" t="str">
        <f t="shared" si="40"/>
        <v>No</v>
      </c>
      <c r="K62" s="79">
        <f t="shared" si="40"/>
        <v>30</v>
      </c>
      <c r="L62" s="79">
        <f t="shared" si="40"/>
        <v>5.6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81">
        <v>0.0</v>
      </c>
      <c r="S62" s="81">
        <v>0.0</v>
      </c>
      <c r="T62" s="82">
        <v>0.0</v>
      </c>
      <c r="U62" s="9"/>
      <c r="V62" s="10"/>
      <c r="W62" s="97" t="s">
        <v>105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44863</v>
      </c>
      <c r="B63" s="95" t="str">
        <f t="shared" ref="B63:P63" si="41">B62</f>
        <v>P116</v>
      </c>
      <c r="C63" s="75" t="str">
        <f t="shared" si="41"/>
        <v>Azar</v>
      </c>
      <c r="D63" s="75" t="str">
        <f t="shared" si="41"/>
        <v>302 SALMON PLATEADO (ONCORHYNCHUS KISUTCH) </v>
      </c>
      <c r="E63" s="75" t="str">
        <f t="shared" si="41"/>
        <v>1 ADULTOS</v>
      </c>
      <c r="F63" s="76">
        <f t="shared" si="41"/>
        <v>32330</v>
      </c>
      <c r="G63" s="77">
        <f t="shared" si="41"/>
        <v>2188</v>
      </c>
      <c r="H63" s="78">
        <f t="shared" si="41"/>
        <v>70738.04</v>
      </c>
      <c r="I63" s="79">
        <f t="shared" si="41"/>
        <v>10</v>
      </c>
      <c r="J63" s="79" t="str">
        <f t="shared" si="41"/>
        <v>No</v>
      </c>
      <c r="K63" s="79">
        <f t="shared" si="41"/>
        <v>30</v>
      </c>
      <c r="L63" s="79">
        <f t="shared" si="41"/>
        <v>5.6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81">
        <v>0.0</v>
      </c>
      <c r="S63" s="81">
        <v>0.0</v>
      </c>
      <c r="T63" s="82">
        <v>0.0</v>
      </c>
      <c r="U63" s="9"/>
      <c r="V63" s="10"/>
      <c r="W63" s="97" t="s">
        <v>106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99">
        <f t="shared" si="33"/>
        <v>44863</v>
      </c>
      <c r="B64" s="74" t="str">
        <f t="shared" ref="B64:P64" si="42">B63</f>
        <v>P116</v>
      </c>
      <c r="C64" s="84" t="str">
        <f t="shared" si="42"/>
        <v>Azar</v>
      </c>
      <c r="D64" s="84" t="str">
        <f t="shared" si="42"/>
        <v>302 SALMON PLATEADO (ONCORHYNCHUS KISUTCH) </v>
      </c>
      <c r="E64" s="84" t="str">
        <f t="shared" si="42"/>
        <v>1 ADULTOS</v>
      </c>
      <c r="F64" s="85">
        <f t="shared" si="42"/>
        <v>32330</v>
      </c>
      <c r="G64" s="86">
        <f t="shared" si="42"/>
        <v>2188</v>
      </c>
      <c r="H64" s="87">
        <f t="shared" si="42"/>
        <v>70738.04</v>
      </c>
      <c r="I64" s="88">
        <f t="shared" si="42"/>
        <v>10</v>
      </c>
      <c r="J64" s="88" t="str">
        <f t="shared" si="42"/>
        <v>No</v>
      </c>
      <c r="K64" s="88">
        <f t="shared" si="42"/>
        <v>30</v>
      </c>
      <c r="L64" s="88">
        <f t="shared" si="42"/>
        <v>5.6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70</v>
      </c>
      <c r="R64" s="90">
        <v>0.0</v>
      </c>
      <c r="S64" s="90">
        <v>0.0</v>
      </c>
      <c r="T64" s="91">
        <v>0.0</v>
      </c>
      <c r="U64" s="9"/>
      <c r="V64" s="10"/>
      <c r="W64" s="97" t="s">
        <v>107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108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/>
      <c r="B66" s="62"/>
      <c r="C66" s="63" t="s">
        <v>2</v>
      </c>
      <c r="D66" s="64" t="s">
        <v>11</v>
      </c>
      <c r="E66" s="63" t="s">
        <v>65</v>
      </c>
      <c r="F66" s="63"/>
      <c r="G66" s="63">
        <v>280.0</v>
      </c>
      <c r="H66" s="67">
        <f>+(F66*G66)/1000</f>
        <v>0</v>
      </c>
      <c r="I66" s="68"/>
      <c r="J66" s="68" t="s">
        <v>38</v>
      </c>
      <c r="K66" s="68"/>
      <c r="L66" s="69"/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/>
      <c r="S66" s="71"/>
      <c r="T66" s="72"/>
      <c r="U66" s="9"/>
      <c r="V66" s="10"/>
      <c r="W66" s="97" t="s">
        <v>109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 t="str">
        <f t="shared" ref="A67:A76" si="44">IF(A66="","",A66)</f>
        <v/>
      </c>
      <c r="B67" s="95" t="str">
        <f t="shared" ref="B67:P67" si="43">B66</f>
        <v/>
      </c>
      <c r="C67" s="75" t="str">
        <f t="shared" si="43"/>
        <v>Azar</v>
      </c>
      <c r="D67" s="75" t="str">
        <f t="shared" si="43"/>
        <v>302 SALMON PLATEADO (ONCORHYNCHUS KISUTCH) </v>
      </c>
      <c r="E67" s="75" t="str">
        <f t="shared" si="43"/>
        <v>1 ADULTOS</v>
      </c>
      <c r="F67" s="95" t="str">
        <f t="shared" si="43"/>
        <v/>
      </c>
      <c r="G67" s="79">
        <f t="shared" si="43"/>
        <v>280</v>
      </c>
      <c r="H67" s="78">
        <f t="shared" si="43"/>
        <v>0</v>
      </c>
      <c r="I67" s="79" t="str">
        <f t="shared" si="43"/>
        <v/>
      </c>
      <c r="J67" s="79" t="str">
        <f t="shared" si="43"/>
        <v>No</v>
      </c>
      <c r="K67" s="79" t="str">
        <f t="shared" si="43"/>
        <v/>
      </c>
      <c r="L67" s="79" t="str">
        <f t="shared" si="43"/>
        <v/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/>
      <c r="S67" s="30"/>
      <c r="T67" s="100"/>
      <c r="U67" s="9"/>
      <c r="V67" s="10"/>
      <c r="W67" s="97" t="s">
        <v>110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 t="str">
        <f t="shared" si="44"/>
        <v/>
      </c>
      <c r="B68" s="95" t="str">
        <f t="shared" ref="B68:P68" si="45">B67</f>
        <v/>
      </c>
      <c r="C68" s="75" t="str">
        <f t="shared" si="45"/>
        <v>Azar</v>
      </c>
      <c r="D68" s="75" t="str">
        <f t="shared" si="45"/>
        <v>302 SALMON PLATEADO (ONCORHYNCHUS KISUTCH) </v>
      </c>
      <c r="E68" s="75" t="str">
        <f t="shared" si="45"/>
        <v>1 ADULTOS</v>
      </c>
      <c r="F68" s="95" t="str">
        <f t="shared" si="45"/>
        <v/>
      </c>
      <c r="G68" s="79">
        <f t="shared" si="45"/>
        <v>280</v>
      </c>
      <c r="H68" s="78">
        <f t="shared" si="45"/>
        <v>0</v>
      </c>
      <c r="I68" s="79" t="str">
        <f t="shared" si="45"/>
        <v/>
      </c>
      <c r="J68" s="79" t="str">
        <f t="shared" si="45"/>
        <v>No</v>
      </c>
      <c r="K68" s="79" t="str">
        <f t="shared" si="45"/>
        <v/>
      </c>
      <c r="L68" s="79" t="str">
        <f t="shared" si="45"/>
        <v/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/>
      <c r="S68" s="30"/>
      <c r="T68" s="100"/>
      <c r="U68" s="9"/>
      <c r="V68" s="10"/>
      <c r="W68" s="97" t="s">
        <v>111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 t="str">
        <f t="shared" si="44"/>
        <v/>
      </c>
      <c r="B69" s="95" t="str">
        <f t="shared" ref="B69:P69" si="46">B68</f>
        <v/>
      </c>
      <c r="C69" s="75" t="str">
        <f t="shared" si="46"/>
        <v>Azar</v>
      </c>
      <c r="D69" s="75" t="str">
        <f t="shared" si="46"/>
        <v>302 SALMON PLATEADO (ONCORHYNCHUS KISUTCH) </v>
      </c>
      <c r="E69" s="75" t="str">
        <f t="shared" si="46"/>
        <v>1 ADULTOS</v>
      </c>
      <c r="F69" s="95" t="str">
        <f t="shared" si="46"/>
        <v/>
      </c>
      <c r="G69" s="79">
        <f t="shared" si="46"/>
        <v>280</v>
      </c>
      <c r="H69" s="78">
        <f t="shared" si="46"/>
        <v>0</v>
      </c>
      <c r="I69" s="79" t="str">
        <f t="shared" si="46"/>
        <v/>
      </c>
      <c r="J69" s="79" t="str">
        <f t="shared" si="46"/>
        <v>No</v>
      </c>
      <c r="K69" s="79" t="str">
        <f t="shared" si="46"/>
        <v/>
      </c>
      <c r="L69" s="79" t="str">
        <f t="shared" si="46"/>
        <v/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/>
      <c r="S69" s="30"/>
      <c r="T69" s="100"/>
      <c r="U69" s="9"/>
      <c r="V69" s="10"/>
      <c r="W69" s="97" t="s">
        <v>112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 t="str">
        <f t="shared" si="44"/>
        <v/>
      </c>
      <c r="B70" s="95" t="str">
        <f t="shared" ref="B70:P70" si="47">B69</f>
        <v/>
      </c>
      <c r="C70" s="75" t="str">
        <f t="shared" si="47"/>
        <v>Azar</v>
      </c>
      <c r="D70" s="75" t="str">
        <f t="shared" si="47"/>
        <v>302 SALMON PLATEADO (ONCORHYNCHUS KISUTCH) </v>
      </c>
      <c r="E70" s="75" t="str">
        <f t="shared" si="47"/>
        <v>1 ADULTOS</v>
      </c>
      <c r="F70" s="95" t="str">
        <f t="shared" si="47"/>
        <v/>
      </c>
      <c r="G70" s="79">
        <f t="shared" si="47"/>
        <v>280</v>
      </c>
      <c r="H70" s="78">
        <f t="shared" si="47"/>
        <v>0</v>
      </c>
      <c r="I70" s="79" t="str">
        <f t="shared" si="47"/>
        <v/>
      </c>
      <c r="J70" s="79" t="str">
        <f t="shared" si="47"/>
        <v>No</v>
      </c>
      <c r="K70" s="79" t="str">
        <f t="shared" si="47"/>
        <v/>
      </c>
      <c r="L70" s="79" t="str">
        <f t="shared" si="47"/>
        <v/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/>
      <c r="S70" s="30"/>
      <c r="T70" s="100"/>
      <c r="U70" s="9"/>
      <c r="V70" s="10"/>
      <c r="W70" s="97" t="s">
        <v>113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 t="str">
        <f t="shared" si="44"/>
        <v/>
      </c>
      <c r="B71" s="95" t="str">
        <f t="shared" ref="B71:P71" si="48">B70</f>
        <v/>
      </c>
      <c r="C71" s="75" t="str">
        <f t="shared" si="48"/>
        <v>Azar</v>
      </c>
      <c r="D71" s="75" t="str">
        <f t="shared" si="48"/>
        <v>302 SALMON PLATEADO (ONCORHYNCHUS KISUTCH) </v>
      </c>
      <c r="E71" s="75" t="str">
        <f t="shared" si="48"/>
        <v>1 ADULTOS</v>
      </c>
      <c r="F71" s="95" t="str">
        <f t="shared" si="48"/>
        <v/>
      </c>
      <c r="G71" s="79">
        <f t="shared" si="48"/>
        <v>280</v>
      </c>
      <c r="H71" s="78">
        <f t="shared" si="48"/>
        <v>0</v>
      </c>
      <c r="I71" s="79" t="str">
        <f t="shared" si="48"/>
        <v/>
      </c>
      <c r="J71" s="79" t="str">
        <f t="shared" si="48"/>
        <v>No</v>
      </c>
      <c r="K71" s="79" t="str">
        <f t="shared" si="48"/>
        <v/>
      </c>
      <c r="L71" s="79" t="str">
        <f t="shared" si="48"/>
        <v/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/>
      <c r="S71" s="30"/>
      <c r="T71" s="100"/>
      <c r="U71" s="9"/>
      <c r="V71" s="10"/>
      <c r="W71" s="97" t="s">
        <v>114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 t="str">
        <f t="shared" si="44"/>
        <v/>
      </c>
      <c r="B72" s="95" t="str">
        <f t="shared" ref="B72:P72" si="49">B71</f>
        <v/>
      </c>
      <c r="C72" s="75" t="str">
        <f t="shared" si="49"/>
        <v>Azar</v>
      </c>
      <c r="D72" s="75" t="str">
        <f t="shared" si="49"/>
        <v>302 SALMON PLATEADO (ONCORHYNCHUS KISUTCH) </v>
      </c>
      <c r="E72" s="75" t="str">
        <f t="shared" si="49"/>
        <v>1 ADULTOS</v>
      </c>
      <c r="F72" s="95" t="str">
        <f t="shared" si="49"/>
        <v/>
      </c>
      <c r="G72" s="79">
        <f t="shared" si="49"/>
        <v>280</v>
      </c>
      <c r="H72" s="78">
        <f t="shared" si="49"/>
        <v>0</v>
      </c>
      <c r="I72" s="79" t="str">
        <f t="shared" si="49"/>
        <v/>
      </c>
      <c r="J72" s="79" t="str">
        <f t="shared" si="49"/>
        <v>No</v>
      </c>
      <c r="K72" s="79" t="str">
        <f t="shared" si="49"/>
        <v/>
      </c>
      <c r="L72" s="79" t="str">
        <f t="shared" si="49"/>
        <v/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/>
      <c r="S72" s="30"/>
      <c r="T72" s="100"/>
      <c r="U72" s="9"/>
      <c r="V72" s="10"/>
      <c r="W72" s="97" t="s">
        <v>115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 t="str">
        <f t="shared" si="44"/>
        <v/>
      </c>
      <c r="B73" s="95" t="str">
        <f t="shared" ref="B73:P73" si="50">B72</f>
        <v/>
      </c>
      <c r="C73" s="75" t="str">
        <f t="shared" si="50"/>
        <v>Azar</v>
      </c>
      <c r="D73" s="75" t="str">
        <f t="shared" si="50"/>
        <v>302 SALMON PLATEADO (ONCORHYNCHUS KISUTCH) </v>
      </c>
      <c r="E73" s="75" t="str">
        <f t="shared" si="50"/>
        <v>1 ADULTOS</v>
      </c>
      <c r="F73" s="95" t="str">
        <f t="shared" si="50"/>
        <v/>
      </c>
      <c r="G73" s="79">
        <f t="shared" si="50"/>
        <v>280</v>
      </c>
      <c r="H73" s="78">
        <f t="shared" si="50"/>
        <v>0</v>
      </c>
      <c r="I73" s="79" t="str">
        <f t="shared" si="50"/>
        <v/>
      </c>
      <c r="J73" s="79" t="str">
        <f t="shared" si="50"/>
        <v>No</v>
      </c>
      <c r="K73" s="79" t="str">
        <f t="shared" si="50"/>
        <v/>
      </c>
      <c r="L73" s="79" t="str">
        <f t="shared" si="50"/>
        <v/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/>
      <c r="S73" s="30"/>
      <c r="T73" s="100"/>
      <c r="U73" s="9"/>
      <c r="V73" s="10"/>
      <c r="W73" s="97" t="s">
        <v>116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 t="str">
        <f t="shared" si="44"/>
        <v/>
      </c>
      <c r="B74" s="95" t="str">
        <f t="shared" ref="B74:P74" si="51">B73</f>
        <v/>
      </c>
      <c r="C74" s="75" t="str">
        <f t="shared" si="51"/>
        <v>Azar</v>
      </c>
      <c r="D74" s="75" t="str">
        <f t="shared" si="51"/>
        <v>302 SALMON PLATEADO (ONCORHYNCHUS KISUTCH) </v>
      </c>
      <c r="E74" s="75" t="str">
        <f t="shared" si="51"/>
        <v>1 ADULTOS</v>
      </c>
      <c r="F74" s="95" t="str">
        <f t="shared" si="51"/>
        <v/>
      </c>
      <c r="G74" s="79">
        <f t="shared" si="51"/>
        <v>280</v>
      </c>
      <c r="H74" s="78">
        <f t="shared" si="51"/>
        <v>0</v>
      </c>
      <c r="I74" s="79" t="str">
        <f t="shared" si="51"/>
        <v/>
      </c>
      <c r="J74" s="79" t="str">
        <f t="shared" si="51"/>
        <v>No</v>
      </c>
      <c r="K74" s="79" t="str">
        <f t="shared" si="51"/>
        <v/>
      </c>
      <c r="L74" s="79" t="str">
        <f t="shared" si="51"/>
        <v/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/>
      <c r="S74" s="30"/>
      <c r="T74" s="100"/>
      <c r="U74" s="9"/>
      <c r="V74" s="10"/>
      <c r="W74" s="97" t="s">
        <v>117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 t="str">
        <f t="shared" si="44"/>
        <v/>
      </c>
      <c r="B75" s="95" t="str">
        <f t="shared" ref="B75:P75" si="52">B74</f>
        <v/>
      </c>
      <c r="C75" s="75" t="str">
        <f t="shared" si="52"/>
        <v>Azar</v>
      </c>
      <c r="D75" s="75" t="str">
        <f t="shared" si="52"/>
        <v>302 SALMON PLATEADO (ONCORHYNCHUS KISUTCH) </v>
      </c>
      <c r="E75" s="75" t="str">
        <f t="shared" si="52"/>
        <v>1 ADULTOS</v>
      </c>
      <c r="F75" s="95" t="str">
        <f t="shared" si="52"/>
        <v/>
      </c>
      <c r="G75" s="79">
        <f t="shared" si="52"/>
        <v>280</v>
      </c>
      <c r="H75" s="78">
        <f t="shared" si="52"/>
        <v>0</v>
      </c>
      <c r="I75" s="79" t="str">
        <f t="shared" si="52"/>
        <v/>
      </c>
      <c r="J75" s="79" t="str">
        <f t="shared" si="52"/>
        <v>No</v>
      </c>
      <c r="K75" s="79" t="str">
        <f t="shared" si="52"/>
        <v/>
      </c>
      <c r="L75" s="79" t="str">
        <f t="shared" si="52"/>
        <v/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/>
      <c r="S75" s="30"/>
      <c r="T75" s="100"/>
      <c r="U75" s="9"/>
      <c r="V75" s="10"/>
      <c r="W75" s="97" t="s">
        <v>118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99" t="str">
        <f t="shared" si="44"/>
        <v/>
      </c>
      <c r="B76" s="74" t="str">
        <f t="shared" ref="B76:P76" si="53">B75</f>
        <v/>
      </c>
      <c r="C76" s="84" t="str">
        <f t="shared" si="53"/>
        <v>Azar</v>
      </c>
      <c r="D76" s="84" t="str">
        <f t="shared" si="53"/>
        <v>302 SALMON PLATEADO (ONCORHYNCHUS KISUTCH) </v>
      </c>
      <c r="E76" s="84" t="str">
        <f t="shared" si="53"/>
        <v>1 ADULTOS</v>
      </c>
      <c r="F76" s="74" t="str">
        <f t="shared" si="53"/>
        <v/>
      </c>
      <c r="G76" s="88">
        <f t="shared" si="53"/>
        <v>280</v>
      </c>
      <c r="H76" s="87">
        <f t="shared" si="53"/>
        <v>0</v>
      </c>
      <c r="I76" s="88" t="str">
        <f t="shared" si="53"/>
        <v/>
      </c>
      <c r="J76" s="88" t="str">
        <f t="shared" si="53"/>
        <v>No</v>
      </c>
      <c r="K76" s="88" t="str">
        <f t="shared" si="53"/>
        <v/>
      </c>
      <c r="L76" s="88" t="str">
        <f t="shared" si="53"/>
        <v/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70</v>
      </c>
      <c r="R76" s="101"/>
      <c r="S76" s="101"/>
      <c r="T76" s="102"/>
      <c r="U76" s="9"/>
      <c r="V76" s="10"/>
      <c r="W76" s="97" t="s">
        <v>31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119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/>
      <c r="B78" s="62"/>
      <c r="C78" s="63" t="s">
        <v>2</v>
      </c>
      <c r="D78" s="64" t="s">
        <v>11</v>
      </c>
      <c r="E78" s="63" t="s">
        <v>65</v>
      </c>
      <c r="F78" s="63"/>
      <c r="G78" s="63">
        <v>264.0</v>
      </c>
      <c r="H78" s="67">
        <f>+(F78*G78)/1000</f>
        <v>0</v>
      </c>
      <c r="I78" s="68"/>
      <c r="J78" s="68" t="s">
        <v>38</v>
      </c>
      <c r="K78" s="68"/>
      <c r="L78" s="69"/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/>
      <c r="S78" s="71"/>
      <c r="T78" s="72"/>
      <c r="U78" s="9"/>
      <c r="V78" s="10"/>
      <c r="W78" s="97" t="s">
        <v>120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 t="str">
        <f t="shared" ref="A79:A88" si="55">IF(A78="","",A78)</f>
        <v/>
      </c>
      <c r="B79" s="95" t="str">
        <f t="shared" ref="B79:P79" si="54">B78</f>
        <v/>
      </c>
      <c r="C79" s="75" t="str">
        <f t="shared" si="54"/>
        <v>Azar</v>
      </c>
      <c r="D79" s="75" t="str">
        <f t="shared" si="54"/>
        <v>302 SALMON PLATEADO (ONCORHYNCHUS KISUTCH) </v>
      </c>
      <c r="E79" s="75" t="str">
        <f t="shared" si="54"/>
        <v>1 ADULTOS</v>
      </c>
      <c r="F79" s="95" t="str">
        <f t="shared" si="54"/>
        <v/>
      </c>
      <c r="G79" s="79">
        <f t="shared" si="54"/>
        <v>264</v>
      </c>
      <c r="H79" s="78">
        <f t="shared" si="54"/>
        <v>0</v>
      </c>
      <c r="I79" s="79" t="str">
        <f t="shared" si="54"/>
        <v/>
      </c>
      <c r="J79" s="79" t="str">
        <f t="shared" si="54"/>
        <v>No</v>
      </c>
      <c r="K79" s="79" t="str">
        <f t="shared" si="54"/>
        <v/>
      </c>
      <c r="L79" s="79" t="str">
        <f t="shared" si="54"/>
        <v/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/>
      <c r="S79" s="30"/>
      <c r="T79" s="100"/>
      <c r="U79" s="9"/>
      <c r="V79" s="10"/>
      <c r="W79" s="97" t="s">
        <v>121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 t="str">
        <f t="shared" si="55"/>
        <v/>
      </c>
      <c r="B80" s="95" t="str">
        <f t="shared" ref="B80:P80" si="56">B79</f>
        <v/>
      </c>
      <c r="C80" s="75" t="str">
        <f t="shared" si="56"/>
        <v>Azar</v>
      </c>
      <c r="D80" s="75" t="str">
        <f t="shared" si="56"/>
        <v>302 SALMON PLATEADO (ONCORHYNCHUS KISUTCH) </v>
      </c>
      <c r="E80" s="75" t="str">
        <f t="shared" si="56"/>
        <v>1 ADULTOS</v>
      </c>
      <c r="F80" s="95" t="str">
        <f t="shared" si="56"/>
        <v/>
      </c>
      <c r="G80" s="79">
        <f t="shared" si="56"/>
        <v>264</v>
      </c>
      <c r="H80" s="78">
        <f t="shared" si="56"/>
        <v>0</v>
      </c>
      <c r="I80" s="79" t="str">
        <f t="shared" si="56"/>
        <v/>
      </c>
      <c r="J80" s="79" t="str">
        <f t="shared" si="56"/>
        <v>No</v>
      </c>
      <c r="K80" s="79" t="str">
        <f t="shared" si="56"/>
        <v/>
      </c>
      <c r="L80" s="79" t="str">
        <f t="shared" si="56"/>
        <v/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/>
      <c r="S80" s="30"/>
      <c r="T80" s="100"/>
      <c r="U80" s="9"/>
      <c r="V80" s="10"/>
      <c r="W80" s="97" t="s">
        <v>122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 t="str">
        <f t="shared" si="55"/>
        <v/>
      </c>
      <c r="B81" s="95" t="str">
        <f t="shared" ref="B81:P81" si="57">B80</f>
        <v/>
      </c>
      <c r="C81" s="75" t="str">
        <f t="shared" si="57"/>
        <v>Azar</v>
      </c>
      <c r="D81" s="75" t="str">
        <f t="shared" si="57"/>
        <v>302 SALMON PLATEADO (ONCORHYNCHUS KISUTCH) </v>
      </c>
      <c r="E81" s="75" t="str">
        <f t="shared" si="57"/>
        <v>1 ADULTOS</v>
      </c>
      <c r="F81" s="95" t="str">
        <f t="shared" si="57"/>
        <v/>
      </c>
      <c r="G81" s="79">
        <f t="shared" si="57"/>
        <v>264</v>
      </c>
      <c r="H81" s="78">
        <f t="shared" si="57"/>
        <v>0</v>
      </c>
      <c r="I81" s="79" t="str">
        <f t="shared" si="57"/>
        <v/>
      </c>
      <c r="J81" s="79" t="str">
        <f t="shared" si="57"/>
        <v>No</v>
      </c>
      <c r="K81" s="79" t="str">
        <f t="shared" si="57"/>
        <v/>
      </c>
      <c r="L81" s="79" t="str">
        <f t="shared" si="57"/>
        <v/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/>
      <c r="S81" s="30"/>
      <c r="T81" s="100"/>
      <c r="U81" s="9"/>
      <c r="V81" s="10"/>
      <c r="W81" s="97" t="s">
        <v>123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 t="str">
        <f t="shared" si="55"/>
        <v/>
      </c>
      <c r="B82" s="95" t="str">
        <f t="shared" ref="B82:P82" si="58">B81</f>
        <v/>
      </c>
      <c r="C82" s="75" t="str">
        <f t="shared" si="58"/>
        <v>Azar</v>
      </c>
      <c r="D82" s="75" t="str">
        <f t="shared" si="58"/>
        <v>302 SALMON PLATEADO (ONCORHYNCHUS KISUTCH) </v>
      </c>
      <c r="E82" s="75" t="str">
        <f t="shared" si="58"/>
        <v>1 ADULTOS</v>
      </c>
      <c r="F82" s="95" t="str">
        <f t="shared" si="58"/>
        <v/>
      </c>
      <c r="G82" s="79">
        <f t="shared" si="58"/>
        <v>264</v>
      </c>
      <c r="H82" s="78">
        <f t="shared" si="58"/>
        <v>0</v>
      </c>
      <c r="I82" s="79" t="str">
        <f t="shared" si="58"/>
        <v/>
      </c>
      <c r="J82" s="79" t="str">
        <f t="shared" si="58"/>
        <v>No</v>
      </c>
      <c r="K82" s="79" t="str">
        <f t="shared" si="58"/>
        <v/>
      </c>
      <c r="L82" s="79" t="str">
        <f t="shared" si="58"/>
        <v/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/>
      <c r="S82" s="30"/>
      <c r="T82" s="100"/>
      <c r="U82" s="9"/>
      <c r="V82" s="10"/>
      <c r="W82" s="97" t="s">
        <v>124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 t="str">
        <f t="shared" si="55"/>
        <v/>
      </c>
      <c r="B83" s="95" t="str">
        <f t="shared" ref="B83:P83" si="59">B82</f>
        <v/>
      </c>
      <c r="C83" s="75" t="str">
        <f t="shared" si="59"/>
        <v>Azar</v>
      </c>
      <c r="D83" s="75" t="str">
        <f t="shared" si="59"/>
        <v>302 SALMON PLATEADO (ONCORHYNCHUS KISUTCH) </v>
      </c>
      <c r="E83" s="75" t="str">
        <f t="shared" si="59"/>
        <v>1 ADULTOS</v>
      </c>
      <c r="F83" s="95" t="str">
        <f t="shared" si="59"/>
        <v/>
      </c>
      <c r="G83" s="79">
        <f t="shared" si="59"/>
        <v>264</v>
      </c>
      <c r="H83" s="78">
        <f t="shared" si="59"/>
        <v>0</v>
      </c>
      <c r="I83" s="79" t="str">
        <f t="shared" si="59"/>
        <v/>
      </c>
      <c r="J83" s="79" t="str">
        <f t="shared" si="59"/>
        <v>No</v>
      </c>
      <c r="K83" s="79" t="str">
        <f t="shared" si="59"/>
        <v/>
      </c>
      <c r="L83" s="79" t="str">
        <f t="shared" si="59"/>
        <v/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/>
      <c r="S83" s="30"/>
      <c r="T83" s="100"/>
      <c r="U83" s="9"/>
      <c r="V83" s="10"/>
      <c r="W83" s="97" t="s">
        <v>125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 t="str">
        <f t="shared" si="55"/>
        <v/>
      </c>
      <c r="B84" s="95" t="str">
        <f t="shared" ref="B84:P84" si="60">B83</f>
        <v/>
      </c>
      <c r="C84" s="75" t="str">
        <f t="shared" si="60"/>
        <v>Azar</v>
      </c>
      <c r="D84" s="75" t="str">
        <f t="shared" si="60"/>
        <v>302 SALMON PLATEADO (ONCORHYNCHUS KISUTCH) </v>
      </c>
      <c r="E84" s="75" t="str">
        <f t="shared" si="60"/>
        <v>1 ADULTOS</v>
      </c>
      <c r="F84" s="95" t="str">
        <f t="shared" si="60"/>
        <v/>
      </c>
      <c r="G84" s="79">
        <f t="shared" si="60"/>
        <v>264</v>
      </c>
      <c r="H84" s="78">
        <f t="shared" si="60"/>
        <v>0</v>
      </c>
      <c r="I84" s="79" t="str">
        <f t="shared" si="60"/>
        <v/>
      </c>
      <c r="J84" s="79" t="str">
        <f t="shared" si="60"/>
        <v>No</v>
      </c>
      <c r="K84" s="79" t="str">
        <f t="shared" si="60"/>
        <v/>
      </c>
      <c r="L84" s="79" t="str">
        <f t="shared" si="60"/>
        <v/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/>
      <c r="S84" s="30"/>
      <c r="T84" s="100"/>
      <c r="U84" s="9"/>
      <c r="V84" s="10"/>
      <c r="W84" s="97" t="s">
        <v>126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 t="str">
        <f t="shared" si="55"/>
        <v/>
      </c>
      <c r="B85" s="95" t="str">
        <f t="shared" ref="B85:P85" si="61">B84</f>
        <v/>
      </c>
      <c r="C85" s="75" t="str">
        <f t="shared" si="61"/>
        <v>Azar</v>
      </c>
      <c r="D85" s="75" t="str">
        <f t="shared" si="61"/>
        <v>302 SALMON PLATEADO (ONCORHYNCHUS KISUTCH) </v>
      </c>
      <c r="E85" s="75" t="str">
        <f t="shared" si="61"/>
        <v>1 ADULTOS</v>
      </c>
      <c r="F85" s="95" t="str">
        <f t="shared" si="61"/>
        <v/>
      </c>
      <c r="G85" s="79">
        <f t="shared" si="61"/>
        <v>264</v>
      </c>
      <c r="H85" s="78">
        <f t="shared" si="61"/>
        <v>0</v>
      </c>
      <c r="I85" s="79" t="str">
        <f t="shared" si="61"/>
        <v/>
      </c>
      <c r="J85" s="79" t="str">
        <f t="shared" si="61"/>
        <v>No</v>
      </c>
      <c r="K85" s="79" t="str">
        <f t="shared" si="61"/>
        <v/>
      </c>
      <c r="L85" s="79" t="str">
        <f t="shared" si="61"/>
        <v/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/>
      <c r="S85" s="30"/>
      <c r="T85" s="100"/>
      <c r="U85" s="9"/>
      <c r="V85" s="10"/>
      <c r="W85" s="97" t="s">
        <v>127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 t="str">
        <f t="shared" si="55"/>
        <v/>
      </c>
      <c r="B86" s="95" t="str">
        <f t="shared" ref="B86:P86" si="62">B85</f>
        <v/>
      </c>
      <c r="C86" s="75" t="str">
        <f t="shared" si="62"/>
        <v>Azar</v>
      </c>
      <c r="D86" s="75" t="str">
        <f t="shared" si="62"/>
        <v>302 SALMON PLATEADO (ONCORHYNCHUS KISUTCH) </v>
      </c>
      <c r="E86" s="75" t="str">
        <f t="shared" si="62"/>
        <v>1 ADULTOS</v>
      </c>
      <c r="F86" s="95" t="str">
        <f t="shared" si="62"/>
        <v/>
      </c>
      <c r="G86" s="79">
        <f t="shared" si="62"/>
        <v>264</v>
      </c>
      <c r="H86" s="78">
        <f t="shared" si="62"/>
        <v>0</v>
      </c>
      <c r="I86" s="79" t="str">
        <f t="shared" si="62"/>
        <v/>
      </c>
      <c r="J86" s="79" t="str">
        <f t="shared" si="62"/>
        <v>No</v>
      </c>
      <c r="K86" s="79" t="str">
        <f t="shared" si="62"/>
        <v/>
      </c>
      <c r="L86" s="79" t="str">
        <f t="shared" si="62"/>
        <v/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/>
      <c r="S86" s="30"/>
      <c r="T86" s="100"/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 t="str">
        <f t="shared" si="55"/>
        <v/>
      </c>
      <c r="B87" s="95" t="str">
        <f t="shared" ref="B87:P87" si="63">B86</f>
        <v/>
      </c>
      <c r="C87" s="75" t="str">
        <f t="shared" si="63"/>
        <v>Azar</v>
      </c>
      <c r="D87" s="75" t="str">
        <f t="shared" si="63"/>
        <v>302 SALMON PLATEADO (ONCORHYNCHUS KISUTCH) </v>
      </c>
      <c r="E87" s="75" t="str">
        <f t="shared" si="63"/>
        <v>1 ADULTOS</v>
      </c>
      <c r="F87" s="95" t="str">
        <f t="shared" si="63"/>
        <v/>
      </c>
      <c r="G87" s="79">
        <f t="shared" si="63"/>
        <v>264</v>
      </c>
      <c r="H87" s="78">
        <f t="shared" si="63"/>
        <v>0</v>
      </c>
      <c r="I87" s="79" t="str">
        <f t="shared" si="63"/>
        <v/>
      </c>
      <c r="J87" s="79" t="str">
        <f t="shared" si="63"/>
        <v>No</v>
      </c>
      <c r="K87" s="79" t="str">
        <f t="shared" si="63"/>
        <v/>
      </c>
      <c r="L87" s="79" t="str">
        <f t="shared" si="63"/>
        <v/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/>
      <c r="S87" s="30"/>
      <c r="T87" s="100"/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 t="str">
        <f t="shared" si="55"/>
        <v/>
      </c>
      <c r="B88" s="74" t="str">
        <f t="shared" ref="B88:P88" si="64">B87</f>
        <v/>
      </c>
      <c r="C88" s="84" t="str">
        <f t="shared" si="64"/>
        <v>Azar</v>
      </c>
      <c r="D88" s="84" t="str">
        <f t="shared" si="64"/>
        <v>302 SALMON PLATEADO (ONCORHYNCHUS KISUTCH) </v>
      </c>
      <c r="E88" s="84" t="str">
        <f t="shared" si="64"/>
        <v>1 ADULTOS</v>
      </c>
      <c r="F88" s="74" t="str">
        <f t="shared" si="64"/>
        <v/>
      </c>
      <c r="G88" s="88">
        <f t="shared" si="64"/>
        <v>264</v>
      </c>
      <c r="H88" s="87">
        <f t="shared" si="64"/>
        <v>0</v>
      </c>
      <c r="I88" s="88" t="str">
        <f t="shared" si="64"/>
        <v/>
      </c>
      <c r="J88" s="88" t="str">
        <f t="shared" si="64"/>
        <v>No</v>
      </c>
      <c r="K88" s="88" t="str">
        <f t="shared" si="64"/>
        <v/>
      </c>
      <c r="L88" s="88" t="str">
        <f t="shared" si="64"/>
        <v/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70</v>
      </c>
      <c r="R88" s="101"/>
      <c r="S88" s="101"/>
      <c r="T88" s="102"/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100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100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100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100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100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100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100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100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100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99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70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100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100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100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100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100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100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100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100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100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70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4"/>
      <c r="B117" s="115" t="s">
        <v>128</v>
      </c>
      <c r="C117" s="116"/>
      <c r="D117" s="116"/>
      <c r="E117" s="116"/>
      <c r="F117" s="116"/>
      <c r="G117" s="116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4"/>
      <c r="B118" s="117"/>
      <c r="C118" s="117"/>
      <c r="D118" s="117"/>
      <c r="E118" s="116"/>
      <c r="F118" s="116"/>
      <c r="G118" s="116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8"/>
      <c r="B119" s="119" t="s">
        <v>129</v>
      </c>
      <c r="C119" s="120" t="s">
        <v>130</v>
      </c>
      <c r="D119" s="121"/>
      <c r="E119" s="116"/>
      <c r="F119" s="116"/>
      <c r="G119" s="116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/>
      <c r="B120" s="119" t="s">
        <v>131</v>
      </c>
      <c r="C120" s="122" t="s">
        <v>132</v>
      </c>
      <c r="D120" s="123"/>
      <c r="E120" s="124"/>
      <c r="F120" s="124"/>
      <c r="G120" s="124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18"/>
      <c r="B121" s="121" t="s">
        <v>133</v>
      </c>
      <c r="C121" s="122">
        <v>0.0</v>
      </c>
      <c r="D121" s="122"/>
      <c r="E121" s="116"/>
      <c r="F121" s="116"/>
      <c r="G121" s="116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18"/>
      <c r="B122" s="121" t="s">
        <v>134</v>
      </c>
      <c r="C122" s="122">
        <v>0.0</v>
      </c>
      <c r="D122" s="122"/>
      <c r="E122" s="116"/>
      <c r="F122" s="116"/>
      <c r="G122" s="116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14"/>
      <c r="B123" s="114"/>
      <c r="C123" s="114"/>
      <c r="D123" s="114" t="s">
        <v>135</v>
      </c>
      <c r="E123" s="114"/>
      <c r="F123" s="114"/>
      <c r="G123" s="114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4"/>
      <c r="B124" s="114"/>
      <c r="C124" s="114"/>
      <c r="D124" s="114"/>
      <c r="E124" s="114"/>
      <c r="F124" s="114"/>
      <c r="G124" s="114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14"/>
      <c r="B125" s="115" t="s">
        <v>136</v>
      </c>
      <c r="C125" s="116"/>
      <c r="D125" s="116"/>
      <c r="E125" s="116"/>
      <c r="F125" s="116"/>
      <c r="G125" s="116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A126" s="114"/>
      <c r="B126" s="117"/>
      <c r="C126" s="117"/>
      <c r="D126" s="117"/>
      <c r="E126" s="116"/>
      <c r="F126" s="116"/>
      <c r="G126" s="116"/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A127" s="118"/>
      <c r="B127" s="119" t="s">
        <v>137</v>
      </c>
      <c r="C127" s="121"/>
      <c r="D127" s="121"/>
      <c r="E127" s="116"/>
      <c r="F127" s="116"/>
      <c r="G127" s="116"/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A128" s="118"/>
      <c r="B128" s="119" t="s">
        <v>138</v>
      </c>
      <c r="C128" s="125" t="s">
        <v>139</v>
      </c>
      <c r="D128" s="123"/>
      <c r="E128" s="124"/>
      <c r="F128" s="116"/>
      <c r="G128" s="116"/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A129" s="118"/>
      <c r="B129" s="121" t="s">
        <v>140</v>
      </c>
      <c r="C129" s="122">
        <v>0.0</v>
      </c>
      <c r="D129" s="121"/>
      <c r="E129" s="116"/>
      <c r="F129" s="116"/>
      <c r="G129" s="116"/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A130" s="118"/>
      <c r="B130" s="121" t="s">
        <v>141</v>
      </c>
      <c r="C130" s="122">
        <v>0.0</v>
      </c>
      <c r="D130" s="121"/>
      <c r="E130" s="116"/>
      <c r="F130" s="116"/>
      <c r="G130" s="116"/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1.0" footer="0.0" header="0.0" left="1.0" right="1.0" top="1.0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6" t="s">
        <v>45</v>
      </c>
      <c r="C2" s="126" t="s">
        <v>46</v>
      </c>
      <c r="D2" s="126" t="s">
        <v>62</v>
      </c>
      <c r="E2" s="126" t="s">
        <v>63</v>
      </c>
      <c r="F2" s="126" t="s">
        <v>64</v>
      </c>
      <c r="G2" s="126" t="s">
        <v>142</v>
      </c>
    </row>
    <row r="3">
      <c r="B3" s="127">
        <f>+'Planilla caligus SIFA'!A18</f>
        <v>44863</v>
      </c>
      <c r="C3" s="128" t="str">
        <f>+'Planilla caligus SIFA'!B18</f>
        <v>P113</v>
      </c>
      <c r="D3" s="129">
        <f>+BITACORA!D16</f>
        <v>0.1</v>
      </c>
      <c r="E3" s="129">
        <f>+BITACORA!E16</f>
        <v>0.1</v>
      </c>
      <c r="F3" s="129">
        <f>+BITACORA!F16</f>
        <v>0</v>
      </c>
      <c r="G3" s="129">
        <f>+BITACORA!G16</f>
        <v>0.1</v>
      </c>
    </row>
    <row r="4">
      <c r="B4" s="127">
        <f>+'Planilla caligus SIFA'!A30</f>
        <v>44863</v>
      </c>
      <c r="C4" s="128" t="str">
        <f>+'Planilla caligus SIFA'!B30</f>
        <v>P114</v>
      </c>
      <c r="D4" s="129">
        <f>+BITACORA!J16</f>
        <v>0.2</v>
      </c>
      <c r="E4" s="129">
        <f>+BITACORA!K16</f>
        <v>0.1</v>
      </c>
      <c r="F4" s="129">
        <f>+BITACORA!L16</f>
        <v>0</v>
      </c>
      <c r="G4" s="129">
        <f>+BITACORA!M16</f>
        <v>0.1</v>
      </c>
    </row>
    <row r="5">
      <c r="B5" s="127">
        <f>+'Planilla caligus SIFA'!A42</f>
        <v>44863</v>
      </c>
      <c r="C5" s="128" t="str">
        <f>+'Planilla caligus SIFA'!B42</f>
        <v>P115</v>
      </c>
      <c r="D5" s="129">
        <f>+BITACORA!P16</f>
        <v>0.2</v>
      </c>
      <c r="E5" s="129">
        <f>+BITACORA!Q16</f>
        <v>0</v>
      </c>
      <c r="F5" s="129">
        <f>+BITACORA!R16</f>
        <v>0.1</v>
      </c>
      <c r="G5" s="129">
        <f>+BITACORA!S16</f>
        <v>0.1</v>
      </c>
    </row>
    <row r="6">
      <c r="B6" s="127">
        <f>+'Planilla caligus SIFA'!A54</f>
        <v>44863</v>
      </c>
      <c r="C6" s="128" t="str">
        <f>+'Planilla caligus SIFA'!B54</f>
        <v>P116</v>
      </c>
      <c r="D6" s="129">
        <f>+BITACORA!D31</f>
        <v>0</v>
      </c>
      <c r="E6" s="129">
        <f>+BITACORA!E31</f>
        <v>0.1</v>
      </c>
      <c r="F6" s="129">
        <f>+BITACORA!F31</f>
        <v>0</v>
      </c>
      <c r="G6" s="129">
        <f>+BITACORA!G31</f>
        <v>0.1</v>
      </c>
    </row>
    <row r="7">
      <c r="B7" s="127" t="str">
        <f>+'Planilla caligus SIFA'!A66</f>
        <v/>
      </c>
      <c r="C7" s="128" t="str">
        <f>+'Planilla caligus SIFA'!B66</f>
        <v/>
      </c>
      <c r="D7" s="129">
        <f>+BITACORA!J31</f>
        <v>0</v>
      </c>
      <c r="E7" s="129">
        <f>+BITACORA!K31</f>
        <v>0</v>
      </c>
      <c r="F7" s="129">
        <f>+BITACORA!L31</f>
        <v>0</v>
      </c>
      <c r="G7" s="129">
        <f>+BITACORA!M31</f>
        <v>0</v>
      </c>
    </row>
    <row r="8">
      <c r="B8" s="127" t="str">
        <f>+'Planilla caligus SIFA'!A78</f>
        <v/>
      </c>
      <c r="C8" s="128" t="str">
        <f>+'Planilla caligus SIFA'!B78</f>
        <v/>
      </c>
      <c r="D8" s="129">
        <f>+BITACORA!P31</f>
        <v>0</v>
      </c>
      <c r="E8" s="129">
        <f>+BITACORA!Q31</f>
        <v>0</v>
      </c>
      <c r="F8" s="129">
        <f>+BITACORA!R31</f>
        <v>0</v>
      </c>
      <c r="G8" s="129">
        <f>+BITACORA!S31</f>
        <v>0</v>
      </c>
    </row>
    <row r="9">
      <c r="B9" s="59"/>
      <c r="C9" s="130"/>
      <c r="D9" s="131">
        <f t="shared" ref="D9:G9" si="1">AVERAGE(D3:D8)</f>
        <v>0.08333333333</v>
      </c>
      <c r="E9" s="131">
        <f t="shared" si="1"/>
        <v>0.05</v>
      </c>
      <c r="F9" s="131">
        <f t="shared" si="1"/>
        <v>0.01666666667</v>
      </c>
      <c r="G9" s="131">
        <f t="shared" si="1"/>
        <v>0.06666666667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6.29"/>
    <col customWidth="1" min="4" max="4" width="9.0"/>
    <col customWidth="1" min="5" max="5" width="11.0"/>
    <col customWidth="1" min="6" max="6" width="11.57"/>
    <col customWidth="1" min="7" max="7" width="7.86"/>
    <col customWidth="1" min="8" max="8" width="2.14"/>
    <col customWidth="1" min="9" max="9" width="7.29"/>
    <col customWidth="1" min="10" max="10" width="7.86"/>
    <col customWidth="1" min="11" max="11" width="11.14"/>
    <col customWidth="1" min="12" max="12" width="10.71"/>
    <col customWidth="1" min="13" max="13" width="7.29"/>
    <col customWidth="1" min="14" max="14" width="2.14"/>
    <col customWidth="1" min="15" max="15" width="7.86"/>
    <col customWidth="1" min="16" max="16" width="8.57"/>
    <col customWidth="1" min="17" max="17" width="11.14"/>
    <col customWidth="1" min="18" max="18" width="10.0"/>
    <col customWidth="1" min="19" max="19" width="7.57"/>
    <col customWidth="1" min="20" max="26" width="10.71"/>
  </cols>
  <sheetData>
    <row r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ht="15.0" customHeight="1">
      <c r="A2" s="132"/>
      <c r="B2" s="132"/>
      <c r="C2" s="133" t="str">
        <f>+'Planilla caligus SIFA'!B9</f>
        <v>Semana 43 (24-OCT-2022 al 30-OCT-2022)</v>
      </c>
      <c r="G2" s="134"/>
      <c r="H2" s="134"/>
      <c r="I2" s="134"/>
      <c r="J2" s="134"/>
      <c r="K2" s="134"/>
      <c r="L2" s="134"/>
      <c r="M2" s="134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>
      <c r="A3" s="132"/>
      <c r="B3" s="132"/>
      <c r="C3" s="135" t="s">
        <v>143</v>
      </c>
      <c r="D3" s="135" t="str">
        <f>+'Planilla caligus SIFA'!B18</f>
        <v>P113</v>
      </c>
      <c r="E3" s="136">
        <f>+'Planilla caligus SIFA'!A18</f>
        <v>44863</v>
      </c>
      <c r="F3" s="134"/>
      <c r="G3" s="134"/>
      <c r="H3" s="134"/>
      <c r="I3" s="137" t="s">
        <v>143</v>
      </c>
      <c r="J3" s="137" t="str">
        <f>+'Planilla caligus SIFA'!B30</f>
        <v>P114</v>
      </c>
      <c r="K3" s="136">
        <f>+'Planilla caligus SIFA'!A30</f>
        <v>44863</v>
      </c>
      <c r="L3" s="134"/>
      <c r="M3" s="134"/>
      <c r="N3" s="132"/>
      <c r="O3" s="137" t="s">
        <v>143</v>
      </c>
      <c r="P3" s="137" t="str">
        <f>+'Planilla caligus SIFA'!B42</f>
        <v>P115</v>
      </c>
      <c r="Q3" s="136">
        <f>+'Planilla caligus SIFA'!A42</f>
        <v>44863</v>
      </c>
      <c r="R3" s="134"/>
      <c r="S3" s="134"/>
      <c r="T3" s="132"/>
      <c r="U3" s="132"/>
      <c r="V3" s="132"/>
      <c r="W3" s="132"/>
      <c r="X3" s="132"/>
      <c r="Y3" s="132"/>
      <c r="Z3" s="132"/>
    </row>
    <row r="4">
      <c r="A4" s="132"/>
      <c r="B4" s="132"/>
      <c r="C4" s="137" t="s">
        <v>144</v>
      </c>
      <c r="D4" s="137" t="s">
        <v>62</v>
      </c>
      <c r="E4" s="137" t="s">
        <v>63</v>
      </c>
      <c r="F4" s="137" t="s">
        <v>64</v>
      </c>
      <c r="G4" s="137" t="s">
        <v>145</v>
      </c>
      <c r="H4" s="134"/>
      <c r="I4" s="137" t="s">
        <v>144</v>
      </c>
      <c r="J4" s="137" t="s">
        <v>62</v>
      </c>
      <c r="K4" s="137" t="s">
        <v>63</v>
      </c>
      <c r="L4" s="137" t="s">
        <v>64</v>
      </c>
      <c r="M4" s="137" t="s">
        <v>145</v>
      </c>
      <c r="N4" s="132"/>
      <c r="O4" s="137" t="s">
        <v>144</v>
      </c>
      <c r="P4" s="137" t="s">
        <v>62</v>
      </c>
      <c r="Q4" s="137" t="s">
        <v>63</v>
      </c>
      <c r="R4" s="137" t="s">
        <v>64</v>
      </c>
      <c r="S4" s="137" t="s">
        <v>145</v>
      </c>
      <c r="T4" s="132"/>
      <c r="U4" s="132"/>
      <c r="V4" s="132"/>
      <c r="W4" s="132"/>
      <c r="X4" s="132"/>
      <c r="Y4" s="132"/>
      <c r="Z4" s="132"/>
    </row>
    <row r="5">
      <c r="A5" s="132"/>
      <c r="B5" s="132"/>
      <c r="C5" s="137">
        <v>1.0</v>
      </c>
      <c r="D5" s="137">
        <f>+'Planilla caligus SIFA'!R18</f>
        <v>0</v>
      </c>
      <c r="E5" s="137">
        <f>+'Planilla caligus SIFA'!S18</f>
        <v>0</v>
      </c>
      <c r="F5" s="137">
        <f>+'Planilla caligus SIFA'!T18</f>
        <v>0</v>
      </c>
      <c r="G5" s="137">
        <f t="shared" ref="G5:G15" si="1">+E5+F5</f>
        <v>0</v>
      </c>
      <c r="H5" s="134"/>
      <c r="I5" s="137">
        <v>1.0</v>
      </c>
      <c r="J5" s="137">
        <f>+'Planilla caligus SIFA'!R30</f>
        <v>0</v>
      </c>
      <c r="K5" s="137">
        <f>+'Planilla caligus SIFA'!S30</f>
        <v>0</v>
      </c>
      <c r="L5" s="137">
        <f>+'Planilla caligus SIFA'!T30</f>
        <v>0</v>
      </c>
      <c r="M5" s="137">
        <f t="shared" ref="M5:M15" si="2">+K5+L5</f>
        <v>0</v>
      </c>
      <c r="N5" s="132"/>
      <c r="O5" s="137">
        <v>1.0</v>
      </c>
      <c r="P5" s="137">
        <f>+'Planilla caligus SIFA'!R42</f>
        <v>0</v>
      </c>
      <c r="Q5" s="137">
        <f>+'Planilla caligus SIFA'!S42</f>
        <v>0</v>
      </c>
      <c r="R5" s="137">
        <f>+'Planilla caligus SIFA'!T42</f>
        <v>0</v>
      </c>
      <c r="S5" s="137">
        <f t="shared" ref="S5:S15" si="3">Q5+R5</f>
        <v>0</v>
      </c>
      <c r="T5" s="132"/>
      <c r="U5" s="132"/>
      <c r="V5" s="132"/>
      <c r="W5" s="132"/>
      <c r="X5" s="132"/>
      <c r="Y5" s="132"/>
      <c r="Z5" s="132"/>
    </row>
    <row r="6">
      <c r="A6" s="132"/>
      <c r="B6" s="132"/>
      <c r="C6" s="137">
        <v>2.0</v>
      </c>
      <c r="D6" s="137">
        <f>+'Planilla caligus SIFA'!R19</f>
        <v>0</v>
      </c>
      <c r="E6" s="137">
        <f>+'Planilla caligus SIFA'!S19</f>
        <v>0</v>
      </c>
      <c r="F6" s="137">
        <f>+'Planilla caligus SIFA'!T19</f>
        <v>0</v>
      </c>
      <c r="G6" s="137">
        <f t="shared" si="1"/>
        <v>0</v>
      </c>
      <c r="H6" s="134"/>
      <c r="I6" s="137">
        <v>2.0</v>
      </c>
      <c r="J6" s="137">
        <f>+'Planilla caligus SIFA'!R31</f>
        <v>0</v>
      </c>
      <c r="K6" s="137">
        <f>+'Planilla caligus SIFA'!S31</f>
        <v>0</v>
      </c>
      <c r="L6" s="137">
        <f>+'Planilla caligus SIFA'!T31</f>
        <v>0</v>
      </c>
      <c r="M6" s="137">
        <f t="shared" si="2"/>
        <v>0</v>
      </c>
      <c r="N6" s="132"/>
      <c r="O6" s="137">
        <v>2.0</v>
      </c>
      <c r="P6" s="137">
        <f>+'Planilla caligus SIFA'!R43</f>
        <v>1</v>
      </c>
      <c r="Q6" s="137">
        <f>+'Planilla caligus SIFA'!S43</f>
        <v>0</v>
      </c>
      <c r="R6" s="137">
        <f>+'Planilla caligus SIFA'!T43</f>
        <v>0</v>
      </c>
      <c r="S6" s="137">
        <f t="shared" si="3"/>
        <v>0</v>
      </c>
      <c r="T6" s="132"/>
      <c r="U6" s="132"/>
      <c r="V6" s="132"/>
      <c r="W6" s="132"/>
      <c r="X6" s="132"/>
      <c r="Y6" s="132"/>
      <c r="Z6" s="132"/>
    </row>
    <row r="7">
      <c r="A7" s="132"/>
      <c r="B7" s="132"/>
      <c r="C7" s="137">
        <v>3.0</v>
      </c>
      <c r="D7" s="137">
        <f>+'Planilla caligus SIFA'!R20</f>
        <v>0</v>
      </c>
      <c r="E7" s="137">
        <f>+'Planilla caligus SIFA'!S20</f>
        <v>0</v>
      </c>
      <c r="F7" s="137">
        <f>+'Planilla caligus SIFA'!T20</f>
        <v>0</v>
      </c>
      <c r="G7" s="137">
        <f t="shared" si="1"/>
        <v>0</v>
      </c>
      <c r="H7" s="134"/>
      <c r="I7" s="137">
        <v>3.0</v>
      </c>
      <c r="J7" s="137">
        <f>+'Planilla caligus SIFA'!R32</f>
        <v>1</v>
      </c>
      <c r="K7" s="137">
        <f>+'Planilla caligus SIFA'!S32</f>
        <v>0</v>
      </c>
      <c r="L7" s="137">
        <f>+'Planilla caligus SIFA'!T32</f>
        <v>0</v>
      </c>
      <c r="M7" s="137">
        <f t="shared" si="2"/>
        <v>0</v>
      </c>
      <c r="N7" s="132"/>
      <c r="O7" s="137">
        <v>3.0</v>
      </c>
      <c r="P7" s="137">
        <f>+'Planilla caligus SIFA'!R44</f>
        <v>0</v>
      </c>
      <c r="Q7" s="137">
        <f>+'Planilla caligus SIFA'!S44</f>
        <v>0</v>
      </c>
      <c r="R7" s="137">
        <f>+'Planilla caligus SIFA'!T44</f>
        <v>0</v>
      </c>
      <c r="S7" s="137">
        <f t="shared" si="3"/>
        <v>0</v>
      </c>
      <c r="T7" s="132"/>
      <c r="U7" s="132"/>
      <c r="V7" s="132"/>
      <c r="W7" s="132"/>
      <c r="X7" s="132"/>
      <c r="Y7" s="132"/>
      <c r="Z7" s="132"/>
    </row>
    <row r="8">
      <c r="A8" s="132"/>
      <c r="B8" s="132"/>
      <c r="C8" s="137">
        <v>4.0</v>
      </c>
      <c r="D8" s="137">
        <f>+'Planilla caligus SIFA'!R21</f>
        <v>0</v>
      </c>
      <c r="E8" s="137">
        <f>+'Planilla caligus SIFA'!S21</f>
        <v>0</v>
      </c>
      <c r="F8" s="137">
        <f>+'Planilla caligus SIFA'!T21</f>
        <v>0</v>
      </c>
      <c r="G8" s="137">
        <f t="shared" si="1"/>
        <v>0</v>
      </c>
      <c r="H8" s="134"/>
      <c r="I8" s="137">
        <v>4.0</v>
      </c>
      <c r="J8" s="137">
        <f>+'Planilla caligus SIFA'!R33</f>
        <v>0</v>
      </c>
      <c r="K8" s="137">
        <f>+'Planilla caligus SIFA'!S33</f>
        <v>1</v>
      </c>
      <c r="L8" s="137">
        <f>+'Planilla caligus SIFA'!T33</f>
        <v>0</v>
      </c>
      <c r="M8" s="137">
        <f t="shared" si="2"/>
        <v>1</v>
      </c>
      <c r="N8" s="132"/>
      <c r="O8" s="137">
        <v>4.0</v>
      </c>
      <c r="P8" s="137">
        <f>+'Planilla caligus SIFA'!R45</f>
        <v>0</v>
      </c>
      <c r="Q8" s="137">
        <f>+'Planilla caligus SIFA'!S45</f>
        <v>0</v>
      </c>
      <c r="R8" s="137">
        <f>+'Planilla caligus SIFA'!T45</f>
        <v>0</v>
      </c>
      <c r="S8" s="137">
        <f t="shared" si="3"/>
        <v>0</v>
      </c>
      <c r="T8" s="132"/>
      <c r="U8" s="132"/>
      <c r="V8" s="132"/>
      <c r="W8" s="132"/>
      <c r="X8" s="132"/>
      <c r="Y8" s="132"/>
      <c r="Z8" s="132"/>
    </row>
    <row r="9">
      <c r="A9" s="132"/>
      <c r="B9" s="132"/>
      <c r="C9" s="137">
        <v>5.0</v>
      </c>
      <c r="D9" s="137">
        <f>+'Planilla caligus SIFA'!R22</f>
        <v>1</v>
      </c>
      <c r="E9" s="137">
        <f>+'Planilla caligus SIFA'!S22</f>
        <v>0</v>
      </c>
      <c r="F9" s="137">
        <f>+'Planilla caligus SIFA'!T22</f>
        <v>0</v>
      </c>
      <c r="G9" s="137">
        <f t="shared" si="1"/>
        <v>0</v>
      </c>
      <c r="H9" s="134"/>
      <c r="I9" s="137">
        <v>5.0</v>
      </c>
      <c r="J9" s="137">
        <f>+'Planilla caligus SIFA'!R34</f>
        <v>0</v>
      </c>
      <c r="K9" s="137">
        <f>+'Planilla caligus SIFA'!S34</f>
        <v>0</v>
      </c>
      <c r="L9" s="137">
        <f>+'Planilla caligus SIFA'!T34</f>
        <v>0</v>
      </c>
      <c r="M9" s="137">
        <f t="shared" si="2"/>
        <v>0</v>
      </c>
      <c r="N9" s="132"/>
      <c r="O9" s="137">
        <v>5.0</v>
      </c>
      <c r="P9" s="137">
        <f>+'Planilla caligus SIFA'!R46</f>
        <v>0</v>
      </c>
      <c r="Q9" s="137">
        <f>+'Planilla caligus SIFA'!S46</f>
        <v>0</v>
      </c>
      <c r="R9" s="137">
        <f>+'Planilla caligus SIFA'!T46</f>
        <v>0</v>
      </c>
      <c r="S9" s="137">
        <f t="shared" si="3"/>
        <v>0</v>
      </c>
      <c r="T9" s="132"/>
      <c r="U9" s="132"/>
      <c r="V9" s="132"/>
      <c r="W9" s="132"/>
      <c r="X9" s="132"/>
      <c r="Y9" s="132"/>
      <c r="Z9" s="132"/>
    </row>
    <row r="10">
      <c r="A10" s="132"/>
      <c r="B10" s="132"/>
      <c r="C10" s="137">
        <v>6.0</v>
      </c>
      <c r="D10" s="137">
        <f>+'Planilla caligus SIFA'!R23</f>
        <v>0</v>
      </c>
      <c r="E10" s="137">
        <f>+'Planilla caligus SIFA'!S23</f>
        <v>0</v>
      </c>
      <c r="F10" s="137">
        <f>+'Planilla caligus SIFA'!T23</f>
        <v>0</v>
      </c>
      <c r="G10" s="137">
        <f t="shared" si="1"/>
        <v>0</v>
      </c>
      <c r="H10" s="134"/>
      <c r="I10" s="137">
        <v>6.0</v>
      </c>
      <c r="J10" s="137">
        <f>+'Planilla caligus SIFA'!R35</f>
        <v>0</v>
      </c>
      <c r="K10" s="137">
        <f>+'Planilla caligus SIFA'!S35</f>
        <v>0</v>
      </c>
      <c r="L10" s="137">
        <f>+'Planilla caligus SIFA'!T35</f>
        <v>0</v>
      </c>
      <c r="M10" s="137">
        <f t="shared" si="2"/>
        <v>0</v>
      </c>
      <c r="N10" s="132"/>
      <c r="O10" s="137">
        <v>6.0</v>
      </c>
      <c r="P10" s="137">
        <f>+'Planilla caligus SIFA'!R47</f>
        <v>0</v>
      </c>
      <c r="Q10" s="137">
        <f>+'Planilla caligus SIFA'!S47</f>
        <v>0</v>
      </c>
      <c r="R10" s="137">
        <f>+'Planilla caligus SIFA'!T47</f>
        <v>0</v>
      </c>
      <c r="S10" s="137">
        <f t="shared" si="3"/>
        <v>0</v>
      </c>
      <c r="T10" s="132"/>
      <c r="U10" s="132"/>
      <c r="V10" s="132"/>
      <c r="W10" s="132"/>
      <c r="X10" s="132"/>
      <c r="Y10" s="132"/>
      <c r="Z10" s="132"/>
    </row>
    <row r="11">
      <c r="A11" s="132"/>
      <c r="B11" s="132"/>
      <c r="C11" s="137">
        <v>7.0</v>
      </c>
      <c r="D11" s="137">
        <f>+'Planilla caligus SIFA'!R24</f>
        <v>0</v>
      </c>
      <c r="E11" s="137">
        <f>+'Planilla caligus SIFA'!S24</f>
        <v>0</v>
      </c>
      <c r="F11" s="137">
        <f>+'Planilla caligus SIFA'!T24</f>
        <v>0</v>
      </c>
      <c r="G11" s="137">
        <f t="shared" si="1"/>
        <v>0</v>
      </c>
      <c r="H11" s="134"/>
      <c r="I11" s="137">
        <v>7.0</v>
      </c>
      <c r="J11" s="137">
        <f>+'Planilla caligus SIFA'!R36</f>
        <v>0</v>
      </c>
      <c r="K11" s="137">
        <f>+'Planilla caligus SIFA'!S36</f>
        <v>0</v>
      </c>
      <c r="L11" s="137">
        <f>+'Planilla caligus SIFA'!T36</f>
        <v>0</v>
      </c>
      <c r="M11" s="137">
        <f t="shared" si="2"/>
        <v>0</v>
      </c>
      <c r="N11" s="132"/>
      <c r="O11" s="137">
        <v>7.0</v>
      </c>
      <c r="P11" s="137">
        <f>+'Planilla caligus SIFA'!R48</f>
        <v>0</v>
      </c>
      <c r="Q11" s="137">
        <f>+'Planilla caligus SIFA'!S48</f>
        <v>0</v>
      </c>
      <c r="R11" s="137">
        <f>+'Planilla caligus SIFA'!T48</f>
        <v>0</v>
      </c>
      <c r="S11" s="137">
        <f t="shared" si="3"/>
        <v>0</v>
      </c>
      <c r="T11" s="132"/>
      <c r="U11" s="132"/>
      <c r="V11" s="132"/>
      <c r="W11" s="132"/>
      <c r="X11" s="132"/>
      <c r="Y11" s="132"/>
      <c r="Z11" s="132"/>
    </row>
    <row r="12">
      <c r="A12" s="132"/>
      <c r="B12" s="132"/>
      <c r="C12" s="137">
        <v>8.0</v>
      </c>
      <c r="D12" s="137">
        <f>+'Planilla caligus SIFA'!R25</f>
        <v>0</v>
      </c>
      <c r="E12" s="137">
        <f>+'Planilla caligus SIFA'!S25</f>
        <v>0</v>
      </c>
      <c r="F12" s="137">
        <f>+'Planilla caligus SIFA'!T25</f>
        <v>0</v>
      </c>
      <c r="G12" s="137">
        <f t="shared" si="1"/>
        <v>0</v>
      </c>
      <c r="H12" s="134"/>
      <c r="I12" s="137">
        <v>8.0</v>
      </c>
      <c r="J12" s="137">
        <f>+'Planilla caligus SIFA'!R37</f>
        <v>0</v>
      </c>
      <c r="K12" s="137">
        <f>+'Planilla caligus SIFA'!S37</f>
        <v>0</v>
      </c>
      <c r="L12" s="137">
        <f>+'Planilla caligus SIFA'!T37</f>
        <v>0</v>
      </c>
      <c r="M12" s="137">
        <f t="shared" si="2"/>
        <v>0</v>
      </c>
      <c r="N12" s="132"/>
      <c r="O12" s="137">
        <v>8.0</v>
      </c>
      <c r="P12" s="137">
        <f>+'Planilla caligus SIFA'!R49</f>
        <v>0</v>
      </c>
      <c r="Q12" s="137">
        <f>+'Planilla caligus SIFA'!S49</f>
        <v>0</v>
      </c>
      <c r="R12" s="137">
        <f>+'Planilla caligus SIFA'!T49</f>
        <v>1</v>
      </c>
      <c r="S12" s="137">
        <f t="shared" si="3"/>
        <v>1</v>
      </c>
      <c r="T12" s="132"/>
      <c r="U12" s="132"/>
      <c r="V12" s="132"/>
      <c r="W12" s="132"/>
      <c r="X12" s="132"/>
      <c r="Y12" s="132"/>
      <c r="Z12" s="132"/>
    </row>
    <row r="13">
      <c r="A13" s="132"/>
      <c r="B13" s="132"/>
      <c r="C13" s="137">
        <v>9.0</v>
      </c>
      <c r="D13" s="137">
        <f>+'Planilla caligus SIFA'!R26</f>
        <v>0</v>
      </c>
      <c r="E13" s="137">
        <f>+'Planilla caligus SIFA'!S26</f>
        <v>1</v>
      </c>
      <c r="F13" s="137">
        <f>+'Planilla caligus SIFA'!T26</f>
        <v>0</v>
      </c>
      <c r="G13" s="137">
        <f t="shared" si="1"/>
        <v>1</v>
      </c>
      <c r="H13" s="134"/>
      <c r="I13" s="137">
        <v>9.0</v>
      </c>
      <c r="J13" s="137">
        <f>+'Planilla caligus SIFA'!R38</f>
        <v>1</v>
      </c>
      <c r="K13" s="137">
        <f>+'Planilla caligus SIFA'!S38</f>
        <v>0</v>
      </c>
      <c r="L13" s="137">
        <f>+'Planilla caligus SIFA'!T38</f>
        <v>0</v>
      </c>
      <c r="M13" s="137">
        <f t="shared" si="2"/>
        <v>0</v>
      </c>
      <c r="N13" s="132"/>
      <c r="O13" s="137">
        <v>9.0</v>
      </c>
      <c r="P13" s="137">
        <f>+'Planilla caligus SIFA'!R50</f>
        <v>0</v>
      </c>
      <c r="Q13" s="137">
        <f>+'Planilla caligus SIFA'!S50</f>
        <v>0</v>
      </c>
      <c r="R13" s="137">
        <f>+'Planilla caligus SIFA'!T50</f>
        <v>0</v>
      </c>
      <c r="S13" s="137">
        <f t="shared" si="3"/>
        <v>0</v>
      </c>
      <c r="T13" s="132"/>
      <c r="U13" s="132"/>
      <c r="V13" s="132"/>
      <c r="W13" s="132"/>
      <c r="X13" s="132"/>
      <c r="Y13" s="132"/>
      <c r="Z13" s="132"/>
    </row>
    <row r="14">
      <c r="A14" s="132"/>
      <c r="B14" s="132"/>
      <c r="C14" s="137">
        <v>10.0</v>
      </c>
      <c r="D14" s="137">
        <f>+'Planilla caligus SIFA'!R27</f>
        <v>0</v>
      </c>
      <c r="E14" s="137">
        <f>+'Planilla caligus SIFA'!S27</f>
        <v>0</v>
      </c>
      <c r="F14" s="137">
        <f>+'Planilla caligus SIFA'!T27</f>
        <v>0</v>
      </c>
      <c r="G14" s="137">
        <f t="shared" si="1"/>
        <v>0</v>
      </c>
      <c r="H14" s="134"/>
      <c r="I14" s="137">
        <v>10.0</v>
      </c>
      <c r="J14" s="137">
        <f>+'Planilla caligus SIFA'!R39</f>
        <v>0</v>
      </c>
      <c r="K14" s="137">
        <f>+'Planilla caligus SIFA'!S39</f>
        <v>0</v>
      </c>
      <c r="L14" s="137">
        <f>+'Planilla caligus SIFA'!T39</f>
        <v>0</v>
      </c>
      <c r="M14" s="137">
        <f t="shared" si="2"/>
        <v>0</v>
      </c>
      <c r="N14" s="132"/>
      <c r="O14" s="137">
        <v>10.0</v>
      </c>
      <c r="P14" s="137">
        <f>+'Planilla caligus SIFA'!R51</f>
        <v>1</v>
      </c>
      <c r="Q14" s="137">
        <f>+'Planilla caligus SIFA'!S51</f>
        <v>0</v>
      </c>
      <c r="R14" s="137">
        <f>+'Planilla caligus SIFA'!T51</f>
        <v>0</v>
      </c>
      <c r="S14" s="137">
        <f t="shared" si="3"/>
        <v>0</v>
      </c>
      <c r="T14" s="132"/>
      <c r="U14" s="132"/>
      <c r="V14" s="132"/>
      <c r="W14" s="132"/>
      <c r="X14" s="132"/>
      <c r="Y14" s="132"/>
      <c r="Z14" s="132"/>
    </row>
    <row r="15">
      <c r="A15" s="132"/>
      <c r="B15" s="132"/>
      <c r="C15" s="137" t="s">
        <v>146</v>
      </c>
      <c r="D15" s="137">
        <f>+'Planilla caligus SIFA'!R28</f>
        <v>0</v>
      </c>
      <c r="E15" s="137">
        <f>+'Planilla caligus SIFA'!S28</f>
        <v>0</v>
      </c>
      <c r="F15" s="137">
        <f>+'Planilla caligus SIFA'!T28</f>
        <v>0</v>
      </c>
      <c r="G15" s="137">
        <f t="shared" si="1"/>
        <v>0</v>
      </c>
      <c r="H15" s="134"/>
      <c r="I15" s="137" t="s">
        <v>146</v>
      </c>
      <c r="J15" s="137">
        <f>+'Planilla caligus SIFA'!R40</f>
        <v>0</v>
      </c>
      <c r="K15" s="137">
        <f>+'Planilla caligus SIFA'!S40</f>
        <v>0</v>
      </c>
      <c r="L15" s="137">
        <f>+'Planilla caligus SIFA'!T40</f>
        <v>0</v>
      </c>
      <c r="M15" s="137">
        <f t="shared" si="2"/>
        <v>0</v>
      </c>
      <c r="N15" s="132"/>
      <c r="O15" s="137" t="s">
        <v>146</v>
      </c>
      <c r="P15" s="137">
        <f>+'Planilla caligus SIFA'!R52</f>
        <v>0</v>
      </c>
      <c r="Q15" s="137">
        <f>+'Planilla caligus SIFA'!S52</f>
        <v>0</v>
      </c>
      <c r="R15" s="137">
        <f>+'Planilla caligus SIFA'!T52</f>
        <v>0</v>
      </c>
      <c r="S15" s="137">
        <f t="shared" si="3"/>
        <v>0</v>
      </c>
      <c r="T15" s="132"/>
      <c r="U15" s="132"/>
      <c r="V15" s="132"/>
      <c r="W15" s="132"/>
      <c r="X15" s="132"/>
      <c r="Y15" s="132"/>
      <c r="Z15" s="132"/>
    </row>
    <row r="16">
      <c r="A16" s="132"/>
      <c r="B16" s="132"/>
      <c r="C16" s="137" t="s">
        <v>147</v>
      </c>
      <c r="D16" s="137">
        <f t="shared" ref="D16:G16" si="4">SUM(D5:D15)/10</f>
        <v>0.1</v>
      </c>
      <c r="E16" s="137">
        <f t="shared" si="4"/>
        <v>0.1</v>
      </c>
      <c r="F16" s="137">
        <f t="shared" si="4"/>
        <v>0</v>
      </c>
      <c r="G16" s="137">
        <f t="shared" si="4"/>
        <v>0.1</v>
      </c>
      <c r="H16" s="134"/>
      <c r="I16" s="137" t="s">
        <v>147</v>
      </c>
      <c r="J16" s="137">
        <f t="shared" ref="J16:M16" si="5">SUM(J5:J15)/10</f>
        <v>0.2</v>
      </c>
      <c r="K16" s="137">
        <f t="shared" si="5"/>
        <v>0.1</v>
      </c>
      <c r="L16" s="137">
        <f t="shared" si="5"/>
        <v>0</v>
      </c>
      <c r="M16" s="137">
        <f t="shared" si="5"/>
        <v>0.1</v>
      </c>
      <c r="N16" s="132"/>
      <c r="O16" s="137" t="s">
        <v>147</v>
      </c>
      <c r="P16" s="137">
        <f t="shared" ref="P16:S16" si="6">SUM(P5:P15)/10</f>
        <v>0.2</v>
      </c>
      <c r="Q16" s="137">
        <f t="shared" si="6"/>
        <v>0</v>
      </c>
      <c r="R16" s="137">
        <f t="shared" si="6"/>
        <v>0.1</v>
      </c>
      <c r="S16" s="137">
        <f t="shared" si="6"/>
        <v>0.1</v>
      </c>
      <c r="T16" s="132"/>
      <c r="U16" s="132"/>
      <c r="V16" s="132"/>
      <c r="W16" s="132"/>
      <c r="X16" s="132"/>
      <c r="Y16" s="132"/>
      <c r="Z16" s="132"/>
    </row>
    <row r="17">
      <c r="A17" s="132"/>
      <c r="B17" s="132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2"/>
      <c r="O17" s="134"/>
      <c r="P17" s="134"/>
      <c r="Q17" s="134"/>
      <c r="R17" s="134"/>
      <c r="S17" s="134"/>
      <c r="T17" s="132"/>
      <c r="U17" s="132"/>
      <c r="V17" s="132"/>
      <c r="W17" s="132"/>
      <c r="X17" s="132"/>
      <c r="Y17" s="132"/>
      <c r="Z17" s="132"/>
    </row>
    <row r="18">
      <c r="A18" s="132"/>
      <c r="B18" s="132"/>
      <c r="C18" s="135" t="s">
        <v>143</v>
      </c>
      <c r="D18" s="135" t="str">
        <f>+'Planilla caligus SIFA'!B54</f>
        <v>P116</v>
      </c>
      <c r="E18" s="136">
        <f>+'Planilla caligus SIFA'!A54</f>
        <v>44863</v>
      </c>
      <c r="F18" s="134"/>
      <c r="G18" s="134"/>
      <c r="H18" s="134"/>
      <c r="I18" s="137" t="s">
        <v>143</v>
      </c>
      <c r="J18" s="137" t="str">
        <f>+'Planilla caligus SIFA'!B66</f>
        <v/>
      </c>
      <c r="K18" s="136" t="str">
        <f>+'Planilla caligus SIFA'!A66</f>
        <v/>
      </c>
      <c r="L18" s="134"/>
      <c r="M18" s="134"/>
      <c r="N18" s="132"/>
      <c r="O18" s="137" t="s">
        <v>143</v>
      </c>
      <c r="P18" s="137" t="str">
        <f>+'Planilla caligus SIFA'!B78</f>
        <v/>
      </c>
      <c r="Q18" s="136" t="str">
        <f>+'Planilla caligus SIFA'!A78</f>
        <v/>
      </c>
      <c r="R18" s="134"/>
      <c r="S18" s="134"/>
      <c r="T18" s="132"/>
      <c r="U18" s="132"/>
      <c r="V18" s="132"/>
      <c r="W18" s="132"/>
      <c r="X18" s="132"/>
      <c r="Y18" s="132"/>
      <c r="Z18" s="132"/>
    </row>
    <row r="19">
      <c r="A19" s="132"/>
      <c r="B19" s="132"/>
      <c r="C19" s="137" t="s">
        <v>144</v>
      </c>
      <c r="D19" s="137" t="s">
        <v>62</v>
      </c>
      <c r="E19" s="137" t="s">
        <v>63</v>
      </c>
      <c r="F19" s="137" t="s">
        <v>64</v>
      </c>
      <c r="G19" s="137" t="s">
        <v>145</v>
      </c>
      <c r="H19" s="134"/>
      <c r="I19" s="137" t="s">
        <v>144</v>
      </c>
      <c r="J19" s="137" t="s">
        <v>62</v>
      </c>
      <c r="K19" s="137" t="s">
        <v>63</v>
      </c>
      <c r="L19" s="137" t="s">
        <v>64</v>
      </c>
      <c r="M19" s="137" t="s">
        <v>145</v>
      </c>
      <c r="N19" s="132"/>
      <c r="O19" s="137" t="s">
        <v>144</v>
      </c>
      <c r="P19" s="137" t="s">
        <v>62</v>
      </c>
      <c r="Q19" s="137" t="s">
        <v>63</v>
      </c>
      <c r="R19" s="137" t="s">
        <v>64</v>
      </c>
      <c r="S19" s="137" t="s">
        <v>145</v>
      </c>
      <c r="T19" s="132"/>
      <c r="U19" s="132"/>
      <c r="V19" s="132"/>
      <c r="W19" s="132"/>
      <c r="X19" s="132"/>
      <c r="Y19" s="132"/>
      <c r="Z19" s="132"/>
    </row>
    <row r="20">
      <c r="A20" s="132"/>
      <c r="B20" s="132"/>
      <c r="C20" s="137">
        <v>1.0</v>
      </c>
      <c r="D20" s="137">
        <f>+'Planilla caligus SIFA'!R54</f>
        <v>0</v>
      </c>
      <c r="E20" s="137">
        <f>+'Planilla caligus SIFA'!S54</f>
        <v>0</v>
      </c>
      <c r="F20" s="137">
        <f>+'Planilla caligus SIFA'!T54</f>
        <v>0</v>
      </c>
      <c r="G20" s="137">
        <f t="shared" ref="G20:G30" si="7">+E20+F20</f>
        <v>0</v>
      </c>
      <c r="H20" s="134"/>
      <c r="I20" s="137">
        <v>1.0</v>
      </c>
      <c r="J20" s="137" t="str">
        <f>+'Planilla caligus SIFA'!R66</f>
        <v/>
      </c>
      <c r="K20" s="137" t="str">
        <f>+'Planilla caligus SIFA'!S66</f>
        <v/>
      </c>
      <c r="L20" s="137" t="str">
        <f>+'Planilla caligus SIFA'!T66</f>
        <v/>
      </c>
      <c r="M20" s="137">
        <f t="shared" ref="M20:M30" si="8">+K20+L20</f>
        <v>0</v>
      </c>
      <c r="N20" s="132"/>
      <c r="O20" s="137">
        <v>1.0</v>
      </c>
      <c r="P20" s="137" t="str">
        <f>+'Planilla caligus SIFA'!R78</f>
        <v/>
      </c>
      <c r="Q20" s="137" t="str">
        <f>+'Planilla caligus SIFA'!S78</f>
        <v/>
      </c>
      <c r="R20" s="137" t="str">
        <f>+'Planilla caligus SIFA'!T78</f>
        <v/>
      </c>
      <c r="S20" s="137">
        <f t="shared" ref="S20:S30" si="9">+Q20+R20</f>
        <v>0</v>
      </c>
      <c r="T20" s="132"/>
      <c r="U20" s="132"/>
      <c r="V20" s="132"/>
      <c r="W20" s="132"/>
      <c r="X20" s="132"/>
      <c r="Y20" s="132"/>
      <c r="Z20" s="132"/>
    </row>
    <row r="21" ht="15.75" customHeight="1">
      <c r="A21" s="132"/>
      <c r="B21" s="132"/>
      <c r="C21" s="137">
        <v>2.0</v>
      </c>
      <c r="D21" s="137">
        <f>+'Planilla caligus SIFA'!R55</f>
        <v>0</v>
      </c>
      <c r="E21" s="137">
        <f>+'Planilla caligus SIFA'!S55</f>
        <v>0</v>
      </c>
      <c r="F21" s="137">
        <f>+'Planilla caligus SIFA'!T55</f>
        <v>0</v>
      </c>
      <c r="G21" s="137">
        <f t="shared" si="7"/>
        <v>0</v>
      </c>
      <c r="H21" s="134"/>
      <c r="I21" s="137">
        <v>2.0</v>
      </c>
      <c r="J21" s="137" t="str">
        <f>+'Planilla caligus SIFA'!R67</f>
        <v/>
      </c>
      <c r="K21" s="137" t="str">
        <f>+'Planilla caligus SIFA'!S67</f>
        <v/>
      </c>
      <c r="L21" s="137" t="str">
        <f>+'Planilla caligus SIFA'!T67</f>
        <v/>
      </c>
      <c r="M21" s="137">
        <f t="shared" si="8"/>
        <v>0</v>
      </c>
      <c r="N21" s="132"/>
      <c r="O21" s="137">
        <v>2.0</v>
      </c>
      <c r="P21" s="137" t="str">
        <f>+'Planilla caligus SIFA'!R79</f>
        <v/>
      </c>
      <c r="Q21" s="137" t="str">
        <f>+'Planilla caligus SIFA'!S79</f>
        <v/>
      </c>
      <c r="R21" s="137" t="str">
        <f>+'Planilla caligus SIFA'!T79</f>
        <v/>
      </c>
      <c r="S21" s="137">
        <f t="shared" si="9"/>
        <v>0</v>
      </c>
      <c r="T21" s="132"/>
      <c r="U21" s="132"/>
      <c r="V21" s="132"/>
      <c r="W21" s="132"/>
      <c r="X21" s="132"/>
      <c r="Y21" s="132"/>
      <c r="Z21" s="132"/>
    </row>
    <row r="22" ht="15.75" customHeight="1">
      <c r="A22" s="132"/>
      <c r="B22" s="132"/>
      <c r="C22" s="137">
        <v>3.0</v>
      </c>
      <c r="D22" s="137">
        <f>+'Planilla caligus SIFA'!R56</f>
        <v>0</v>
      </c>
      <c r="E22" s="137">
        <f>+'Planilla caligus SIFA'!S56</f>
        <v>0</v>
      </c>
      <c r="F22" s="137">
        <f>+'Planilla caligus SIFA'!T56</f>
        <v>0</v>
      </c>
      <c r="G22" s="137">
        <f t="shared" si="7"/>
        <v>0</v>
      </c>
      <c r="H22" s="134"/>
      <c r="I22" s="137">
        <v>3.0</v>
      </c>
      <c r="J22" s="137" t="str">
        <f>+'Planilla caligus SIFA'!R68</f>
        <v/>
      </c>
      <c r="K22" s="137" t="str">
        <f>+'Planilla caligus SIFA'!S68</f>
        <v/>
      </c>
      <c r="L22" s="137" t="str">
        <f>+'Planilla caligus SIFA'!T68</f>
        <v/>
      </c>
      <c r="M22" s="137">
        <f t="shared" si="8"/>
        <v>0</v>
      </c>
      <c r="N22" s="132"/>
      <c r="O22" s="137">
        <v>3.0</v>
      </c>
      <c r="P22" s="137" t="str">
        <f>+'Planilla caligus SIFA'!R80</f>
        <v/>
      </c>
      <c r="Q22" s="137" t="str">
        <f>+'Planilla caligus SIFA'!S80</f>
        <v/>
      </c>
      <c r="R22" s="137" t="str">
        <f>+'Planilla caligus SIFA'!T80</f>
        <v/>
      </c>
      <c r="S22" s="137">
        <f t="shared" si="9"/>
        <v>0</v>
      </c>
      <c r="T22" s="132"/>
      <c r="U22" s="132"/>
      <c r="V22" s="132"/>
      <c r="W22" s="132"/>
      <c r="X22" s="132"/>
      <c r="Y22" s="132"/>
      <c r="Z22" s="132"/>
    </row>
    <row r="23" ht="15.75" customHeight="1">
      <c r="A23" s="132"/>
      <c r="B23" s="132"/>
      <c r="C23" s="137">
        <v>4.0</v>
      </c>
      <c r="D23" s="137">
        <f>+'Planilla caligus SIFA'!R57</f>
        <v>0</v>
      </c>
      <c r="E23" s="137">
        <f>+'Planilla caligus SIFA'!S57</f>
        <v>0</v>
      </c>
      <c r="F23" s="137">
        <f>+'Planilla caligus SIFA'!T57</f>
        <v>0</v>
      </c>
      <c r="G23" s="137">
        <f t="shared" si="7"/>
        <v>0</v>
      </c>
      <c r="H23" s="134"/>
      <c r="I23" s="137">
        <v>4.0</v>
      </c>
      <c r="J23" s="137" t="str">
        <f>+'Planilla caligus SIFA'!R69</f>
        <v/>
      </c>
      <c r="K23" s="137" t="str">
        <f>+'Planilla caligus SIFA'!S69</f>
        <v/>
      </c>
      <c r="L23" s="137" t="str">
        <f>+'Planilla caligus SIFA'!T69</f>
        <v/>
      </c>
      <c r="M23" s="137">
        <f t="shared" si="8"/>
        <v>0</v>
      </c>
      <c r="N23" s="132"/>
      <c r="O23" s="137">
        <v>4.0</v>
      </c>
      <c r="P23" s="137" t="str">
        <f>+'Planilla caligus SIFA'!R81</f>
        <v/>
      </c>
      <c r="Q23" s="137" t="str">
        <f>+'Planilla caligus SIFA'!S81</f>
        <v/>
      </c>
      <c r="R23" s="137" t="str">
        <f>+'Planilla caligus SIFA'!T81</f>
        <v/>
      </c>
      <c r="S23" s="137">
        <f t="shared" si="9"/>
        <v>0</v>
      </c>
      <c r="T23" s="132"/>
      <c r="U23" s="132"/>
      <c r="V23" s="132"/>
      <c r="W23" s="132"/>
      <c r="X23" s="132"/>
      <c r="Y23" s="132"/>
      <c r="Z23" s="132"/>
    </row>
    <row r="24" ht="15.75" customHeight="1">
      <c r="A24" s="132"/>
      <c r="B24" s="132"/>
      <c r="C24" s="137">
        <v>5.0</v>
      </c>
      <c r="D24" s="137">
        <f>+'Planilla caligus SIFA'!R58</f>
        <v>0</v>
      </c>
      <c r="E24" s="137">
        <f>+'Planilla caligus SIFA'!S58</f>
        <v>0</v>
      </c>
      <c r="F24" s="137">
        <f>+'Planilla caligus SIFA'!T58</f>
        <v>0</v>
      </c>
      <c r="G24" s="137">
        <f t="shared" si="7"/>
        <v>0</v>
      </c>
      <c r="H24" s="134"/>
      <c r="I24" s="137">
        <v>5.0</v>
      </c>
      <c r="J24" s="137" t="str">
        <f>+'Planilla caligus SIFA'!R70</f>
        <v/>
      </c>
      <c r="K24" s="137" t="str">
        <f>+'Planilla caligus SIFA'!S70</f>
        <v/>
      </c>
      <c r="L24" s="137" t="str">
        <f>+'Planilla caligus SIFA'!T70</f>
        <v/>
      </c>
      <c r="M24" s="137">
        <f t="shared" si="8"/>
        <v>0</v>
      </c>
      <c r="N24" s="132"/>
      <c r="O24" s="137">
        <v>5.0</v>
      </c>
      <c r="P24" s="137" t="str">
        <f>+'Planilla caligus SIFA'!R82</f>
        <v/>
      </c>
      <c r="Q24" s="137" t="str">
        <f>+'Planilla caligus SIFA'!S82</f>
        <v/>
      </c>
      <c r="R24" s="137" t="str">
        <f>+'Planilla caligus SIFA'!T82</f>
        <v/>
      </c>
      <c r="S24" s="137">
        <f t="shared" si="9"/>
        <v>0</v>
      </c>
      <c r="T24" s="132"/>
      <c r="U24" s="132"/>
      <c r="V24" s="132"/>
      <c r="W24" s="132"/>
      <c r="X24" s="132"/>
      <c r="Y24" s="132"/>
      <c r="Z24" s="132"/>
    </row>
    <row r="25" ht="15.75" customHeight="1">
      <c r="A25" s="132"/>
      <c r="B25" s="132"/>
      <c r="C25" s="137">
        <v>6.0</v>
      </c>
      <c r="D25" s="137">
        <f>+'Planilla caligus SIFA'!R59</f>
        <v>0</v>
      </c>
      <c r="E25" s="137">
        <f>+'Planilla caligus SIFA'!S59</f>
        <v>1</v>
      </c>
      <c r="F25" s="137">
        <f>+'Planilla caligus SIFA'!T59</f>
        <v>0</v>
      </c>
      <c r="G25" s="137">
        <f t="shared" si="7"/>
        <v>1</v>
      </c>
      <c r="H25" s="134"/>
      <c r="I25" s="137">
        <v>6.0</v>
      </c>
      <c r="J25" s="137" t="str">
        <f>+'Planilla caligus SIFA'!R71</f>
        <v/>
      </c>
      <c r="K25" s="137" t="str">
        <f>+'Planilla caligus SIFA'!S71</f>
        <v/>
      </c>
      <c r="L25" s="137" t="str">
        <f>+'Planilla caligus SIFA'!T71</f>
        <v/>
      </c>
      <c r="M25" s="137">
        <f t="shared" si="8"/>
        <v>0</v>
      </c>
      <c r="N25" s="132"/>
      <c r="O25" s="137">
        <v>6.0</v>
      </c>
      <c r="P25" s="137" t="str">
        <f>+'Planilla caligus SIFA'!R83</f>
        <v/>
      </c>
      <c r="Q25" s="137" t="str">
        <f>+'Planilla caligus SIFA'!S83</f>
        <v/>
      </c>
      <c r="R25" s="137" t="str">
        <f>+'Planilla caligus SIFA'!T83</f>
        <v/>
      </c>
      <c r="S25" s="137">
        <f t="shared" si="9"/>
        <v>0</v>
      </c>
      <c r="T25" s="132"/>
      <c r="U25" s="132"/>
      <c r="V25" s="132"/>
      <c r="W25" s="132"/>
      <c r="X25" s="132"/>
      <c r="Y25" s="132"/>
      <c r="Z25" s="132"/>
    </row>
    <row r="26" ht="15.75" customHeight="1">
      <c r="A26" s="132"/>
      <c r="B26" s="132"/>
      <c r="C26" s="137">
        <v>7.0</v>
      </c>
      <c r="D26" s="137">
        <f>+'Planilla caligus SIFA'!R60</f>
        <v>0</v>
      </c>
      <c r="E26" s="137">
        <f>+'Planilla caligus SIFA'!S60</f>
        <v>0</v>
      </c>
      <c r="F26" s="137">
        <f>+'Planilla caligus SIFA'!T60</f>
        <v>0</v>
      </c>
      <c r="G26" s="137">
        <f t="shared" si="7"/>
        <v>0</v>
      </c>
      <c r="H26" s="134"/>
      <c r="I26" s="137">
        <v>7.0</v>
      </c>
      <c r="J26" s="137" t="str">
        <f>+'Planilla caligus SIFA'!R72</f>
        <v/>
      </c>
      <c r="K26" s="137" t="str">
        <f>+'Planilla caligus SIFA'!S72</f>
        <v/>
      </c>
      <c r="L26" s="137" t="str">
        <f>+'Planilla caligus SIFA'!T72</f>
        <v/>
      </c>
      <c r="M26" s="137">
        <f t="shared" si="8"/>
        <v>0</v>
      </c>
      <c r="N26" s="132"/>
      <c r="O26" s="137">
        <v>7.0</v>
      </c>
      <c r="P26" s="137" t="str">
        <f>+'Planilla caligus SIFA'!R84</f>
        <v/>
      </c>
      <c r="Q26" s="137" t="str">
        <f>+'Planilla caligus SIFA'!S84</f>
        <v/>
      </c>
      <c r="R26" s="137" t="str">
        <f>+'Planilla caligus SIFA'!T84</f>
        <v/>
      </c>
      <c r="S26" s="137">
        <f t="shared" si="9"/>
        <v>0</v>
      </c>
      <c r="T26" s="132"/>
      <c r="U26" s="132"/>
      <c r="V26" s="132"/>
      <c r="W26" s="132"/>
      <c r="X26" s="132"/>
      <c r="Y26" s="132"/>
      <c r="Z26" s="132"/>
    </row>
    <row r="27" ht="15.75" customHeight="1">
      <c r="A27" s="132"/>
      <c r="B27" s="132"/>
      <c r="C27" s="137">
        <v>8.0</v>
      </c>
      <c r="D27" s="137">
        <f>+'Planilla caligus SIFA'!R61</f>
        <v>0</v>
      </c>
      <c r="E27" s="137">
        <f>+'Planilla caligus SIFA'!S61</f>
        <v>0</v>
      </c>
      <c r="F27" s="137">
        <f>+'Planilla caligus SIFA'!T61</f>
        <v>0</v>
      </c>
      <c r="G27" s="137">
        <f t="shared" si="7"/>
        <v>0</v>
      </c>
      <c r="H27" s="134"/>
      <c r="I27" s="137">
        <v>8.0</v>
      </c>
      <c r="J27" s="137" t="str">
        <f>+'Planilla caligus SIFA'!R73</f>
        <v/>
      </c>
      <c r="K27" s="137" t="str">
        <f>+'Planilla caligus SIFA'!S73</f>
        <v/>
      </c>
      <c r="L27" s="137" t="str">
        <f>+'Planilla caligus SIFA'!T73</f>
        <v/>
      </c>
      <c r="M27" s="137">
        <f t="shared" si="8"/>
        <v>0</v>
      </c>
      <c r="N27" s="132"/>
      <c r="O27" s="137">
        <v>8.0</v>
      </c>
      <c r="P27" s="137" t="str">
        <f>+'Planilla caligus SIFA'!R85</f>
        <v/>
      </c>
      <c r="Q27" s="137" t="str">
        <f>+'Planilla caligus SIFA'!S85</f>
        <v/>
      </c>
      <c r="R27" s="137" t="str">
        <f>+'Planilla caligus SIFA'!T85</f>
        <v/>
      </c>
      <c r="S27" s="137">
        <f t="shared" si="9"/>
        <v>0</v>
      </c>
      <c r="T27" s="132"/>
      <c r="U27" s="132"/>
      <c r="V27" s="132"/>
      <c r="W27" s="132"/>
      <c r="X27" s="132"/>
      <c r="Y27" s="132"/>
      <c r="Z27" s="132"/>
    </row>
    <row r="28" ht="15.75" customHeight="1">
      <c r="A28" s="132"/>
      <c r="B28" s="132"/>
      <c r="C28" s="137">
        <v>9.0</v>
      </c>
      <c r="D28" s="137">
        <f>+'Planilla caligus SIFA'!R62</f>
        <v>0</v>
      </c>
      <c r="E28" s="137">
        <f>+'Planilla caligus SIFA'!S62</f>
        <v>0</v>
      </c>
      <c r="F28" s="137">
        <f>+'Planilla caligus SIFA'!T62</f>
        <v>0</v>
      </c>
      <c r="G28" s="137">
        <f t="shared" si="7"/>
        <v>0</v>
      </c>
      <c r="H28" s="134"/>
      <c r="I28" s="137">
        <v>9.0</v>
      </c>
      <c r="J28" s="137" t="str">
        <f>+'Planilla caligus SIFA'!R74</f>
        <v/>
      </c>
      <c r="K28" s="137" t="str">
        <f>+'Planilla caligus SIFA'!S74</f>
        <v/>
      </c>
      <c r="L28" s="137" t="str">
        <f>+'Planilla caligus SIFA'!T74</f>
        <v/>
      </c>
      <c r="M28" s="137">
        <f t="shared" si="8"/>
        <v>0</v>
      </c>
      <c r="N28" s="132"/>
      <c r="O28" s="137">
        <v>9.0</v>
      </c>
      <c r="P28" s="137" t="str">
        <f>+'Planilla caligus SIFA'!R86</f>
        <v/>
      </c>
      <c r="Q28" s="137" t="str">
        <f>+'Planilla caligus SIFA'!S86</f>
        <v/>
      </c>
      <c r="R28" s="137" t="str">
        <f>+'Planilla caligus SIFA'!T86</f>
        <v/>
      </c>
      <c r="S28" s="137">
        <f t="shared" si="9"/>
        <v>0</v>
      </c>
      <c r="T28" s="132"/>
      <c r="U28" s="132"/>
      <c r="V28" s="132"/>
      <c r="W28" s="132"/>
      <c r="X28" s="132"/>
      <c r="Y28" s="132"/>
      <c r="Z28" s="132"/>
    </row>
    <row r="29" ht="15.75" customHeight="1">
      <c r="A29" s="132"/>
      <c r="B29" s="132"/>
      <c r="C29" s="137">
        <v>10.0</v>
      </c>
      <c r="D29" s="137">
        <f>+'Planilla caligus SIFA'!R63</f>
        <v>0</v>
      </c>
      <c r="E29" s="137">
        <f>+'Planilla caligus SIFA'!S63</f>
        <v>0</v>
      </c>
      <c r="F29" s="137">
        <f>+'Planilla caligus SIFA'!T63</f>
        <v>0</v>
      </c>
      <c r="G29" s="137">
        <f t="shared" si="7"/>
        <v>0</v>
      </c>
      <c r="H29" s="134"/>
      <c r="I29" s="137">
        <v>10.0</v>
      </c>
      <c r="J29" s="137" t="str">
        <f>+'Planilla caligus SIFA'!R75</f>
        <v/>
      </c>
      <c r="K29" s="137" t="str">
        <f>+'Planilla caligus SIFA'!S75</f>
        <v/>
      </c>
      <c r="L29" s="137" t="str">
        <f>+'Planilla caligus SIFA'!T75</f>
        <v/>
      </c>
      <c r="M29" s="137">
        <f t="shared" si="8"/>
        <v>0</v>
      </c>
      <c r="N29" s="132"/>
      <c r="O29" s="137">
        <v>10.0</v>
      </c>
      <c r="P29" s="137" t="str">
        <f>+'Planilla caligus SIFA'!R87</f>
        <v/>
      </c>
      <c r="Q29" s="137" t="str">
        <f>+'Planilla caligus SIFA'!S87</f>
        <v/>
      </c>
      <c r="R29" s="137" t="str">
        <f>+'Planilla caligus SIFA'!T87</f>
        <v/>
      </c>
      <c r="S29" s="137">
        <f t="shared" si="9"/>
        <v>0</v>
      </c>
      <c r="T29" s="132"/>
      <c r="U29" s="132"/>
      <c r="V29" s="132"/>
      <c r="W29" s="132"/>
      <c r="X29" s="132"/>
      <c r="Y29" s="132"/>
      <c r="Z29" s="132"/>
    </row>
    <row r="30" ht="15.75" customHeight="1">
      <c r="A30" s="132"/>
      <c r="B30" s="132"/>
      <c r="C30" s="137" t="s">
        <v>146</v>
      </c>
      <c r="D30" s="137">
        <f>+'Planilla caligus SIFA'!R64</f>
        <v>0</v>
      </c>
      <c r="E30" s="137">
        <f>+'Planilla caligus SIFA'!S64</f>
        <v>0</v>
      </c>
      <c r="F30" s="137">
        <f>+'Planilla caligus SIFA'!T64</f>
        <v>0</v>
      </c>
      <c r="G30" s="137">
        <f t="shared" si="7"/>
        <v>0</v>
      </c>
      <c r="H30" s="134"/>
      <c r="I30" s="137" t="s">
        <v>146</v>
      </c>
      <c r="J30" s="137" t="str">
        <f>+'Planilla caligus SIFA'!R76</f>
        <v/>
      </c>
      <c r="K30" s="137" t="str">
        <f>+'Planilla caligus SIFA'!S76</f>
        <v/>
      </c>
      <c r="L30" s="137" t="str">
        <f>+'Planilla caligus SIFA'!T76</f>
        <v/>
      </c>
      <c r="M30" s="137">
        <f t="shared" si="8"/>
        <v>0</v>
      </c>
      <c r="N30" s="132"/>
      <c r="O30" s="137" t="s">
        <v>146</v>
      </c>
      <c r="P30" s="137" t="str">
        <f>+'Planilla caligus SIFA'!R88</f>
        <v/>
      </c>
      <c r="Q30" s="137" t="str">
        <f>+'Planilla caligus SIFA'!S88</f>
        <v/>
      </c>
      <c r="R30" s="137" t="str">
        <f>+'Planilla caligus SIFA'!T88</f>
        <v/>
      </c>
      <c r="S30" s="137">
        <f t="shared" si="9"/>
        <v>0</v>
      </c>
      <c r="T30" s="132"/>
      <c r="U30" s="132"/>
      <c r="V30" s="132"/>
      <c r="W30" s="132"/>
      <c r="X30" s="132"/>
      <c r="Y30" s="132"/>
      <c r="Z30" s="132"/>
    </row>
    <row r="31" ht="15.75" customHeight="1">
      <c r="A31" s="132"/>
      <c r="B31" s="132"/>
      <c r="C31" s="137" t="s">
        <v>147</v>
      </c>
      <c r="D31" s="137">
        <f t="shared" ref="D31:G31" si="10">SUM(D20:D30)/10</f>
        <v>0</v>
      </c>
      <c r="E31" s="137">
        <f t="shared" si="10"/>
        <v>0.1</v>
      </c>
      <c r="F31" s="137">
        <f t="shared" si="10"/>
        <v>0</v>
      </c>
      <c r="G31" s="137">
        <f t="shared" si="10"/>
        <v>0.1</v>
      </c>
      <c r="H31" s="134"/>
      <c r="I31" s="137" t="s">
        <v>147</v>
      </c>
      <c r="J31" s="137">
        <f t="shared" ref="J31:M31" si="11">SUM(J20:J30)/10</f>
        <v>0</v>
      </c>
      <c r="K31" s="137">
        <f t="shared" si="11"/>
        <v>0</v>
      </c>
      <c r="L31" s="137">
        <f t="shared" si="11"/>
        <v>0</v>
      </c>
      <c r="M31" s="137">
        <f t="shared" si="11"/>
        <v>0</v>
      </c>
      <c r="N31" s="132"/>
      <c r="O31" s="137" t="s">
        <v>147</v>
      </c>
      <c r="P31" s="137">
        <f t="shared" ref="P31:S31" si="12">SUM(P20:P30)/10</f>
        <v>0</v>
      </c>
      <c r="Q31" s="137">
        <f t="shared" si="12"/>
        <v>0</v>
      </c>
      <c r="R31" s="137">
        <f t="shared" si="12"/>
        <v>0</v>
      </c>
      <c r="S31" s="137">
        <f t="shared" si="12"/>
        <v>0</v>
      </c>
      <c r="T31" s="132"/>
      <c r="U31" s="132"/>
      <c r="V31" s="132"/>
      <c r="W31" s="132"/>
      <c r="X31" s="132"/>
      <c r="Y31" s="132"/>
      <c r="Z31" s="132"/>
    </row>
    <row r="32" ht="15.75" customHeight="1">
      <c r="A32" s="132"/>
      <c r="B32" s="132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5.75" customHeight="1">
      <c r="A33" s="132"/>
      <c r="B33" s="132"/>
      <c r="C33" s="138" t="s">
        <v>148</v>
      </c>
      <c r="D33" s="40"/>
      <c r="E33" s="138" t="s">
        <v>149</v>
      </c>
      <c r="F33" s="39"/>
      <c r="G33" s="40"/>
      <c r="H33" s="134"/>
      <c r="I33" s="134"/>
      <c r="J33" s="134"/>
      <c r="K33" s="134"/>
      <c r="L33" s="134"/>
      <c r="M33" s="134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5.75" customHeight="1">
      <c r="A34" s="132"/>
      <c r="B34" s="132"/>
      <c r="C34" s="138" t="s">
        <v>150</v>
      </c>
      <c r="D34" s="40"/>
      <c r="E34" s="139" t="str">
        <f>'Planilla caligus SIFA'!B5</f>
        <v>15645044-8</v>
      </c>
      <c r="F34" s="36"/>
      <c r="G34" s="134"/>
      <c r="H34" s="134"/>
      <c r="I34" s="134"/>
      <c r="J34" s="134"/>
      <c r="K34" s="140"/>
      <c r="L34" s="134"/>
      <c r="M34" s="134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5.75" customHeight="1">
      <c r="A35" s="132"/>
      <c r="B35" s="132"/>
      <c r="C35" s="138" t="s">
        <v>151</v>
      </c>
      <c r="D35" s="40"/>
      <c r="E35" s="141">
        <f>+'Planilla caligus SIFA'!B3</f>
        <v>44863</v>
      </c>
      <c r="F35" s="40"/>
      <c r="G35" s="134"/>
      <c r="H35" s="134"/>
      <c r="I35" s="134"/>
      <c r="J35" s="134"/>
      <c r="K35" s="134"/>
      <c r="L35" s="134"/>
      <c r="M35" s="134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5.75" customHeight="1">
      <c r="A36" s="132"/>
      <c r="B36" s="132"/>
      <c r="C36" s="132"/>
      <c r="D36" s="132"/>
      <c r="E36" s="132"/>
      <c r="F36" s="134"/>
      <c r="G36" s="134"/>
      <c r="H36" s="134"/>
      <c r="I36" s="134"/>
      <c r="J36" s="134"/>
      <c r="K36" s="134"/>
      <c r="L36" s="134"/>
      <c r="M36" s="134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5.75" customHeight="1">
      <c r="A37" s="132"/>
      <c r="B37" s="132"/>
      <c r="C37" s="132"/>
      <c r="D37" s="132"/>
      <c r="E37" s="132"/>
      <c r="F37" s="134"/>
      <c r="G37" s="134"/>
      <c r="H37" s="134"/>
      <c r="I37" s="134"/>
      <c r="J37" s="134"/>
      <c r="K37" s="134"/>
      <c r="L37" s="134"/>
      <c r="M37" s="134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5.75" customHeight="1">
      <c r="A38" s="132"/>
      <c r="B38" s="132"/>
      <c r="C38" s="132" t="s">
        <v>152</v>
      </c>
      <c r="D38" s="142"/>
      <c r="E38" s="142"/>
      <c r="F38" s="142"/>
      <c r="G38" s="134"/>
      <c r="H38" s="134"/>
      <c r="I38" s="134"/>
      <c r="J38" s="134"/>
      <c r="K38" s="134"/>
      <c r="L38" s="134"/>
      <c r="M38" s="134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5.75" customHeight="1">
      <c r="A39" s="132"/>
      <c r="B39" s="13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5.75" customHeight="1">
      <c r="A40" s="132"/>
      <c r="B40" s="13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5.75" customHeight="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5.7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5.75" customHeight="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5.75" customHeight="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5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5.7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5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5.7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5.75" customHeight="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5.75" customHeight="1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5.75" customHeight="1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5.75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5.7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5.7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5.75" customHeight="1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5.7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5.7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5.75" customHeight="1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5.75" customHeight="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5.7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5.75" customHeight="1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5.7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5.75" customHeight="1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5.75" customHeight="1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5.75" customHeight="1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5.75" customHeight="1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5.75" customHeight="1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5.75" customHeight="1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5.75" customHeight="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5.75" customHeight="1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5.75" customHeight="1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5.75" customHeight="1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5.75" customHeight="1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5.75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5.75" customHeight="1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5.75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5.75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5.75" customHeight="1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5.75" customHeight="1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5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5.75" customHeight="1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5.7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5.75" customHeight="1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5.75" customHeight="1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5.75" customHeight="1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5.75" customHeight="1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5.75" customHeight="1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5.75" customHeight="1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5.75" customHeight="1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5.75" customHeight="1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5.75" customHeight="1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5.75" customHeight="1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5.75" customHeight="1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5.75" customHeight="1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5.75" customHeight="1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5.75" customHeight="1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5.75" customHeight="1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5.75" customHeight="1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5.75" customHeight="1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5.75" customHeight="1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5.75" customHeight="1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5.75" customHeight="1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5.75" customHeight="1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5.75" customHeight="1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5.75" customHeight="1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5.75" customHeight="1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5.75" customHeight="1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5.75" customHeight="1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5.75" customHeight="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5.75" customHeight="1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5.75" customHeight="1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5.75" customHeight="1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5.75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5.75" customHeight="1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5.75" customHeight="1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5.75" customHeight="1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5.75" customHeight="1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5.75" customHeight="1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5.75" customHeight="1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5.75" customHeigh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5.75" customHeight="1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5.75" customHeight="1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5.75" customHeight="1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5.75" customHeight="1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5.75" customHeight="1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5.75" customHeight="1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5.75" customHeight="1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5.75" customHeight="1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5.75" customHeight="1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5.75" customHeight="1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5.75" customHeight="1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5.75" customHeight="1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5.75" customHeight="1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5.75" customHeight="1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5.75" customHeight="1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5.75" customHeight="1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5.75" customHeight="1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5.75" customHeight="1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5.75" customHeight="1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5.75" customHeight="1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5.75" customHeight="1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5.75" customHeight="1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5.75" customHeight="1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5.75" customHeight="1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5.75" customHeight="1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5.75" customHeight="1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5.75" customHeight="1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5.75" customHeight="1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5.75" customHeight="1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5.75" customHeight="1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5.75" customHeight="1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5.75" customHeight="1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5.75" customHeight="1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5.75" customHeight="1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5.75" customHeight="1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5.75" customHeight="1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5.75" customHeight="1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5.75" customHeight="1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5.75" customHeight="1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5.75" customHeight="1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5.75" customHeight="1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5.75" customHeight="1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5.75" customHeight="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5.75" customHeight="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5.75" customHeight="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5.75" customHeight="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5.75" customHeight="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5.7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5.75" customHeight="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5.75" customHeight="1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5.75" customHeight="1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5.75" customHeight="1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5.75" customHeight="1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5.75" customHeight="1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5.75" customHeight="1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5.75" customHeight="1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5.75" customHeight="1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5.75" customHeight="1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5.75" customHeight="1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5.75" customHeight="1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5.75" customHeight="1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5.75" customHeight="1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5.75" customHeight="1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5.75" customHeight="1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5.75" customHeight="1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5.75" customHeight="1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5.75" customHeight="1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5.75" customHeight="1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5.75" customHeight="1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5.75" customHeight="1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5.75" customHeight="1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5.75" customHeight="1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5.75" customHeight="1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5.75" customHeight="1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5.75" customHeight="1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5.75" customHeight="1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5.75" customHeight="1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5.75" customHeight="1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5.75" customHeight="1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5.75" customHeight="1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5.75" customHeight="1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5.75" customHeight="1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5.75" customHeight="1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5.75" customHeight="1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5.75" customHeight="1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5.75" customHeight="1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5.75" customHeight="1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5.75" customHeight="1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5.75" customHeight="1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5.75" customHeight="1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5.75" customHeight="1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5.75" customHeight="1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5.75" customHeight="1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5.75" customHeight="1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5.75" customHeight="1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5.75" customHeight="1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5.75" customHeight="1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5.75" customHeight="1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5.75" customHeight="1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5.75" customHeight="1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5.75" customHeight="1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5.75" customHeight="1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5.75" customHeight="1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5.75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5.75" customHeight="1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5.75" customHeight="1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5.75" customHeight="1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5.75" customHeight="1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5.75" customHeight="1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5.75" customHeight="1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5.75" customHeight="1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5.75" customHeight="1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5.75" customHeight="1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5.75" customHeight="1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5.75" customHeight="1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5.75" customHeight="1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5.75" customHeight="1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5.75" customHeight="1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5.75" customHeight="1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5.75" customHeight="1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5.75" customHeight="1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5.75" customHeight="1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5.75" customHeight="1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5.75" customHeight="1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5.75" customHeight="1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5.75" customHeight="1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5.75" customHeight="1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5.75" customHeight="1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5.75" customHeight="1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5.75" customHeight="1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5.75" customHeight="1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5.75" customHeight="1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5.75" customHeight="1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5.75" customHeight="1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5.75" customHeight="1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5.75" customHeight="1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5.75" customHeight="1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5.75" customHeight="1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5.75" customHeight="1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5.75" customHeight="1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5.75" customHeight="1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5.75" customHeight="1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5.75" customHeight="1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5.75" customHeight="1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5.75" customHeight="1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5.75" customHeight="1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5.75" customHeight="1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5.75" customHeight="1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5.75" customHeight="1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5.75" customHeight="1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5.75" customHeight="1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5.75" customHeight="1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5.75" customHeight="1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5.75" customHeight="1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5.75" customHeight="1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5.75" customHeight="1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5.75" customHeight="1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5.75" customHeight="1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5.75" customHeight="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5.75" customHeight="1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5.75" customHeight="1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5.75" customHeight="1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5.75" customHeight="1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5.75" customHeight="1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5.75" customHeight="1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5.75" customHeight="1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5.75" customHeight="1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5.75" customHeight="1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5.75" customHeight="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5.75" customHeight="1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5.75" customHeight="1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5.75" customHeight="1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5.75" customHeight="1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5.75" customHeight="1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5.75" customHeight="1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5.75" customHeight="1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5.75" customHeight="1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5.75" customHeight="1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5.75" customHeight="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5.75" customHeigh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5.75" customHeight="1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5.75" customHeight="1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5.75" customHeight="1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5.75" customHeight="1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5.75" customHeight="1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5.75" customHeight="1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5.75" customHeight="1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5.75" customHeight="1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5.75" customHeight="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5.75" customHeight="1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5.75" customHeight="1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5.75" customHeight="1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5.75" customHeight="1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5.75" customHeight="1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5.75" customHeight="1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5.75" customHeight="1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5.75" customHeight="1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5.75" customHeight="1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5.75" customHeight="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5.75" customHeight="1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5.75" customHeight="1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5.75" customHeight="1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5.75" customHeight="1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5.75" customHeight="1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5.75" customHeight="1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5.75" customHeight="1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5.75" customHeight="1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5.75" customHeight="1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5.75" customHeight="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5.75" customHeigh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5.75" customHeight="1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5.75" customHeight="1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5.75" customHeight="1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5.75" customHeight="1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5.75" customHeight="1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5.75" customHeight="1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5.75" customHeight="1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5.75" customHeight="1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5.75" customHeight="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5.75" customHeight="1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5.75" customHeight="1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5.75" customHeight="1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5.75" customHeight="1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5.75" customHeight="1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5.75" customHeight="1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5.75" customHeight="1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5.75" customHeight="1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5.75" customHeight="1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5.75" customHeight="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5.75" customHeight="1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5.75" customHeight="1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5.75" customHeight="1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5.75" customHeight="1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5.75" customHeight="1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5.75" customHeight="1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5.75" customHeight="1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5.75" customHeight="1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5.75" customHeight="1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5.75" customHeight="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5.75" customHeigh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5.75" customHeight="1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5.75" customHeight="1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5.75" customHeight="1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5.75" customHeight="1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5.75" customHeight="1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5.75" customHeight="1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5.75" customHeight="1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5.75" customHeight="1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5.75" customHeight="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5.75" customHeight="1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5.75" customHeight="1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5.75" customHeight="1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5.75" customHeight="1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5.75" customHeight="1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5.75" customHeight="1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5.75" customHeight="1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5.75" customHeight="1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5.75" customHeight="1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5.75" customHeight="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5.75" customHeight="1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5.75" customHeight="1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5.75" customHeight="1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5.75" customHeight="1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5.75" customHeight="1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5.75" customHeight="1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5.75" customHeight="1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5.75" customHeight="1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5.75" customHeight="1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5.75" customHeight="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5.75" customHeigh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5.75" customHeight="1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5.75" customHeight="1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5.75" customHeight="1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5.75" customHeight="1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5.75" customHeight="1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5.75" customHeight="1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5.75" customHeight="1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5.75" customHeight="1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5.75" customHeight="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5.75" customHeight="1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5.75" customHeight="1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5.75" customHeight="1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5.75" customHeight="1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5.75" customHeight="1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5.75" customHeight="1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5.75" customHeight="1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5.75" customHeight="1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5.75" customHeight="1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5.75" customHeight="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5.75" customHeight="1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5.75" customHeight="1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5.75" customHeight="1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5.75" customHeight="1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5.75" customHeight="1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5.75" customHeight="1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5.75" customHeight="1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5.75" customHeight="1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5.75" customHeight="1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5.75" customHeight="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5.75" customHeigh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5.75" customHeight="1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5.75" customHeight="1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5.75" customHeight="1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5.75" customHeight="1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5.75" customHeight="1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5.75" customHeight="1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5.75" customHeight="1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5.75" customHeight="1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5.75" customHeight="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5.75" customHeight="1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5.75" customHeight="1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5.75" customHeight="1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5.75" customHeight="1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5.75" customHeight="1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5.75" customHeight="1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5.75" customHeight="1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5.75" customHeight="1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5.75" customHeight="1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5.75" customHeight="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5.75" customHeight="1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5.75" customHeight="1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5.75" customHeight="1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5.75" customHeight="1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5.75" customHeight="1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5.75" customHeight="1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5.75" customHeight="1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5.75" customHeight="1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5.75" customHeight="1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5.75" customHeight="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5.75" customHeigh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5.75" customHeight="1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5.75" customHeight="1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5.75" customHeight="1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5.75" customHeight="1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5.75" customHeight="1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5.75" customHeight="1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5.75" customHeight="1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5.75" customHeight="1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5.75" customHeight="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5.75" customHeight="1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5.75" customHeight="1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5.75" customHeight="1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5.75" customHeight="1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5.75" customHeight="1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5.75" customHeight="1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5.75" customHeight="1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5.75" customHeight="1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5.75" customHeight="1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5.75" customHeight="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5.75" customHeight="1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5.75" customHeight="1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5.75" customHeight="1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5.75" customHeight="1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5.75" customHeight="1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5.75" customHeight="1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5.75" customHeight="1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5.75" customHeight="1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5.75" customHeight="1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5.75" customHeight="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5.75" customHeigh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5.75" customHeight="1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5.75" customHeight="1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5.75" customHeight="1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5.75" customHeight="1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5.75" customHeight="1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5.75" customHeight="1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5.75" customHeight="1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5.75" customHeight="1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5.75" customHeight="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5.75" customHeight="1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5.75" customHeight="1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5.75" customHeight="1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5.75" customHeight="1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5.75" customHeight="1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5.75" customHeight="1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5.75" customHeight="1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5.75" customHeight="1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5.75" customHeight="1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5.75" customHeight="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5.75" customHeight="1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5.75" customHeight="1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5.75" customHeight="1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5.75" customHeight="1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5.75" customHeight="1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5.75" customHeight="1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5.75" customHeight="1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5.75" customHeight="1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5.75" customHeight="1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5.75" customHeight="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5.75" customHeight="1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5.75" customHeight="1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5.75" customHeight="1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5.75" customHeight="1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5.75" customHeight="1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5.75" customHeight="1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5.75" customHeight="1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5.75" customHeight="1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5.75" customHeight="1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5.75" customHeight="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5.75" customHeight="1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5.75" customHeight="1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5.75" customHeight="1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5.75" customHeight="1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5.75" customHeight="1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5.75" customHeight="1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5.75" customHeight="1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5.75" customHeight="1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5.75" customHeight="1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5.75" customHeight="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5.75" customHeight="1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5.75" customHeight="1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5.75" customHeight="1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5.75" customHeight="1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5.75" customHeight="1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5.75" customHeight="1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5.75" customHeight="1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5.75" customHeight="1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5.75" customHeight="1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5.75" customHeight="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5.75" customHeight="1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5.75" customHeight="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5.7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5.75" customHeight="1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5.75" customHeight="1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5.75" customHeight="1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5.75" customHeight="1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5.75" customHeight="1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5.75" customHeight="1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5.75" customHeight="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5.75" customHeight="1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5.75" customHeight="1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5.75" customHeight="1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5.75" customHeight="1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5.75" customHeight="1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5.75" customHeight="1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5.75" customHeight="1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5.75" customHeight="1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5.75" customHeight="1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5.75" customHeight="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5.75" customHeight="1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5.75" customHeight="1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5.75" customHeight="1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5.75" customHeight="1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5.75" customHeight="1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5.75" customHeight="1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5.75" customHeight="1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5.75" customHeight="1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5.75" customHeight="1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5.75" customHeight="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5.75" customHeight="1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5.75" customHeight="1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5.75" customHeight="1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5.75" customHeight="1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5.75" customHeight="1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5.75" customHeight="1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5.75" customHeight="1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5.75" customHeight="1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5.75" customHeight="1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5.75" customHeight="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5.75" customHeight="1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5.75" customHeight="1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5.75" customHeight="1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5.75" customHeight="1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5.75" customHeight="1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5.75" customHeight="1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5.75" customHeight="1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5.75" customHeight="1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5.75" customHeight="1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5.75" customHeight="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5.75" customHeight="1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5.75" customHeight="1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5.75" customHeight="1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5.75" customHeight="1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5.75" customHeight="1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5.75" customHeight="1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5.75" customHeight="1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5.75" customHeight="1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5.75" customHeight="1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5.75" customHeight="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5.75" customHeight="1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5.75" customHeight="1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5.75" customHeight="1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5.75" customHeight="1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5.75" customHeight="1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5.75" customHeight="1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5.75" customHeight="1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5.75" customHeight="1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5.75" customHeight="1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5.75" customHeight="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5.75" customHeight="1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5.75" customHeight="1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5.75" customHeight="1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5.75" customHeight="1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5.75" customHeight="1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5.75" customHeight="1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5.75" customHeight="1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5.75" customHeight="1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5.75" customHeight="1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5.75" customHeight="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5.75" customHeight="1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5.75" customHeight="1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5.75" customHeight="1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5.75" customHeight="1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5.75" customHeight="1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5.75" customHeight="1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5.75" customHeight="1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5.75" customHeight="1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5.75" customHeight="1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5.75" customHeight="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5.75" customHeight="1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5.75" customHeight="1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5.75" customHeight="1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5.75" customHeight="1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5.75" customHeight="1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5.75" customHeight="1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5.75" customHeight="1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5.75" customHeight="1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5.75" customHeight="1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5.75" customHeight="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5.75" customHeight="1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5.75" customHeight="1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5.75" customHeight="1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5.75" customHeight="1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5.75" customHeight="1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5.75" customHeight="1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5.75" customHeight="1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5.75" customHeight="1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5.75" customHeight="1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5.75" customHeight="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5.75" customHeight="1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5.75" customHeight="1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5.75" customHeight="1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5.75" customHeight="1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5.75" customHeight="1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5.75" customHeight="1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5.75" customHeight="1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5.75" customHeight="1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5.75" customHeight="1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5.75" customHeight="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5.75" customHeight="1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5.75" customHeight="1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5.75" customHeight="1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5.75" customHeight="1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5.75" customHeight="1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5.75" customHeight="1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5.75" customHeight="1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5.75" customHeight="1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5.75" customHeight="1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5.75" customHeight="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5.75" customHeight="1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5.75" customHeight="1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5.75" customHeight="1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5.75" customHeight="1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5.75" customHeight="1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5.75" customHeight="1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5.75" customHeight="1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5.75" customHeight="1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5.75" customHeight="1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5.75" customHeight="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5.75" customHeight="1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5.75" customHeight="1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5.75" customHeight="1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5.75" customHeight="1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5.75" customHeight="1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5.75" customHeight="1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5.75" customHeight="1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5.75" customHeight="1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5.75" customHeight="1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5.75" customHeight="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5.75" customHeight="1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5.75" customHeight="1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5.75" customHeight="1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5.75" customHeight="1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5.75" customHeight="1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5.75" customHeight="1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5.75" customHeight="1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5.75" customHeight="1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5.75" customHeight="1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5.75" customHeight="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5.75" customHeight="1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5.75" customHeight="1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5.75" customHeight="1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5.75" customHeight="1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5.75" customHeight="1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5.75" customHeight="1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5.75" customHeight="1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5.75" customHeight="1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5.75" customHeight="1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5.75" customHeight="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5.75" customHeight="1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5.75" customHeight="1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5.75" customHeight="1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5.75" customHeight="1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5.75" customHeight="1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5.75" customHeight="1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5.75" customHeight="1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5.75" customHeight="1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5.75" customHeight="1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5.75" customHeight="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5.75" customHeight="1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5.75" customHeight="1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5.75" customHeight="1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5.75" customHeight="1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5.75" customHeight="1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5.75" customHeight="1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5.75" customHeight="1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5.75" customHeight="1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5.75" customHeight="1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5.75" customHeight="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5.75" customHeight="1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5.75" customHeight="1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5.75" customHeight="1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5.75" customHeight="1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5.75" customHeight="1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5.75" customHeight="1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5.75" customHeight="1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5.75" customHeight="1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5.75" customHeight="1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5.75" customHeight="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5.75" customHeight="1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5.75" customHeight="1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5.75" customHeight="1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5.75" customHeight="1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5.75" customHeight="1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5.75" customHeight="1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5.75" customHeight="1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5.75" customHeight="1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5.75" customHeight="1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5.75" customHeight="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5.75" customHeight="1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5.75" customHeight="1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5.75" customHeight="1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5.75" customHeight="1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5.75" customHeight="1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5.75" customHeight="1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5.75" customHeight="1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5.75" customHeight="1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5.75" customHeight="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5.75" customHeight="1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5.75" customHeight="1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5.75" customHeight="1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5.75" customHeight="1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5.75" customHeight="1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5.75" customHeight="1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5.75" customHeight="1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5.75" customHeight="1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5.75" customHeight="1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5.75" customHeight="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5.75" customHeight="1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5.75" customHeight="1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5.75" customHeight="1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5.75" customHeight="1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5.75" customHeight="1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5.75" customHeight="1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5.75" customHeight="1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5.75" customHeight="1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5.75" customHeight="1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5.75" customHeight="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5.75" customHeight="1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5.75" customHeight="1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5.75" customHeight="1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5.75" customHeight="1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5.75" customHeight="1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5.75" customHeight="1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5.75" customHeight="1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5.75" customHeight="1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5.75" customHeight="1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5.75" customHeight="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5.75" customHeight="1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5.75" customHeight="1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5.75" customHeight="1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5.75" customHeight="1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5.75" customHeight="1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5.75" customHeight="1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5.75" customHeight="1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5.75" customHeight="1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5.75" customHeight="1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5.75" customHeight="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5.75" customHeight="1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5.75" customHeight="1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5.75" customHeight="1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5.75" customHeight="1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5.75" customHeight="1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5.75" customHeight="1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5.75" customHeight="1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5.75" customHeight="1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5.75" customHeight="1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5.75" customHeight="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5.75" customHeight="1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5.75" customHeight="1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5.75" customHeight="1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5.75" customHeight="1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5.75" customHeight="1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5.75" customHeight="1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5.75" customHeight="1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5.75" customHeight="1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5.75" customHeight="1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5.75" customHeight="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5.75" customHeight="1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5.75" customHeight="1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5.75" customHeight="1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5.75" customHeight="1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5.75" customHeight="1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5.75" customHeight="1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5.75" customHeight="1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5.75" customHeight="1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5.75" customHeight="1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5.75" customHeight="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5.75" customHeight="1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5.75" customHeight="1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5.75" customHeight="1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5.75" customHeight="1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5.75" customHeight="1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5.75" customHeight="1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5.75" customHeight="1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5.75" customHeight="1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5.75" customHeight="1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5.75" customHeight="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5.75" customHeight="1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5.75" customHeight="1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5.75" customHeight="1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5.75" customHeight="1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5.75" customHeight="1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5.75" customHeight="1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5.75" customHeight="1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5.75" customHeight="1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5.75" customHeight="1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5.75" customHeight="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5.75" customHeight="1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5.75" customHeight="1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5.75" customHeight="1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5.75" customHeight="1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5.75" customHeight="1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5.75" customHeight="1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5.75" customHeight="1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5.75" customHeight="1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5.75" customHeight="1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5.75" customHeight="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5.75" customHeight="1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5.75" customHeight="1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5.75" customHeight="1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5.75" customHeight="1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5.75" customHeight="1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5.75" customHeight="1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5.75" customHeight="1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5.75" customHeight="1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5.75" customHeight="1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5.75" customHeight="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5.75" customHeight="1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5.75" customHeight="1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5.75" customHeight="1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5.75" customHeight="1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5.75" customHeight="1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5.75" customHeight="1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5.75" customHeight="1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5.75" customHeight="1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5.75" customHeight="1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5.75" customHeight="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5.75" customHeight="1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5.75" customHeight="1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5.75" customHeight="1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5.75" customHeight="1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5.75" customHeight="1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5.75" customHeight="1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5.75" customHeight="1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5.75" customHeight="1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5.75" customHeight="1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5.75" customHeight="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  <row r="892" ht="15.75" customHeight="1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</row>
    <row r="893" ht="15.75" customHeight="1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</row>
    <row r="894" ht="15.75" customHeight="1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</row>
    <row r="895" ht="15.75" customHeight="1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</row>
    <row r="896" ht="15.75" customHeight="1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</row>
    <row r="897" ht="15.75" customHeight="1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</row>
    <row r="898" ht="15.75" customHeight="1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</row>
    <row r="899" ht="15.75" customHeight="1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</row>
    <row r="900" ht="15.75" customHeight="1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</row>
    <row r="901" ht="15.75" customHeight="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</row>
    <row r="902" ht="15.75" customHeight="1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</row>
    <row r="903" ht="15.75" customHeight="1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</row>
    <row r="904" ht="15.75" customHeight="1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</row>
    <row r="905" ht="15.75" customHeight="1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</row>
    <row r="906" ht="15.75" customHeight="1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</row>
    <row r="907" ht="15.75" customHeight="1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</row>
    <row r="908" ht="15.75" customHeight="1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</row>
    <row r="909" ht="15.75" customHeight="1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</row>
    <row r="910" ht="15.75" customHeight="1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</row>
    <row r="911" ht="15.75" customHeight="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</row>
    <row r="912" ht="15.75" customHeight="1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</row>
    <row r="913" ht="15.75" customHeight="1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</row>
    <row r="914" ht="15.75" customHeight="1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</row>
    <row r="915" ht="15.75" customHeight="1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</row>
    <row r="916" ht="15.75" customHeight="1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</row>
    <row r="917" ht="15.75" customHeight="1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</row>
    <row r="918" ht="15.75" customHeight="1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</row>
    <row r="919" ht="15.75" customHeight="1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</row>
    <row r="920" ht="15.75" customHeight="1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</row>
    <row r="921" ht="15.75" customHeight="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</row>
    <row r="922" ht="15.75" customHeight="1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</row>
    <row r="923" ht="15.75" customHeight="1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</row>
    <row r="924" ht="15.75" customHeight="1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</row>
    <row r="925" ht="15.75" customHeight="1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</row>
    <row r="926" ht="15.75" customHeight="1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</row>
    <row r="927" ht="15.75" customHeight="1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</row>
    <row r="928" ht="15.75" customHeight="1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</row>
    <row r="929" ht="15.75" customHeight="1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</row>
    <row r="930" ht="15.75" customHeight="1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</row>
    <row r="931" ht="15.75" customHeight="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</row>
    <row r="932" ht="15.75" customHeight="1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</row>
    <row r="933" ht="15.75" customHeight="1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</row>
    <row r="934" ht="15.75" customHeight="1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</row>
    <row r="935" ht="15.75" customHeight="1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</row>
    <row r="936" ht="15.75" customHeight="1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</row>
    <row r="937" ht="15.75" customHeight="1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</row>
    <row r="938" ht="15.75" customHeight="1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</row>
    <row r="939" ht="15.75" customHeight="1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</row>
    <row r="940" ht="15.75" customHeight="1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</row>
    <row r="941" ht="15.75" customHeight="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</row>
    <row r="942" ht="15.75" customHeight="1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</row>
    <row r="943" ht="15.75" customHeight="1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</row>
    <row r="944" ht="15.75" customHeight="1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</row>
    <row r="945" ht="15.75" customHeight="1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</row>
    <row r="946" ht="15.75" customHeight="1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</row>
    <row r="947" ht="15.75" customHeight="1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</row>
    <row r="948" ht="15.75" customHeight="1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</row>
    <row r="949" ht="15.75" customHeight="1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</row>
    <row r="950" ht="15.75" customHeight="1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2"/>
      <c r="S950" s="132"/>
      <c r="T950" s="132"/>
      <c r="U950" s="132"/>
      <c r="V950" s="132"/>
      <c r="W950" s="132"/>
      <c r="X950" s="132"/>
      <c r="Y950" s="132"/>
      <c r="Z950" s="132"/>
    </row>
    <row r="951" ht="15.75" customHeight="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2"/>
      <c r="S951" s="132"/>
      <c r="T951" s="132"/>
      <c r="U951" s="132"/>
      <c r="V951" s="132"/>
      <c r="W951" s="132"/>
      <c r="X951" s="132"/>
      <c r="Y951" s="132"/>
      <c r="Z951" s="132"/>
    </row>
    <row r="952" ht="15.75" customHeight="1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2"/>
      <c r="S952" s="132"/>
      <c r="T952" s="132"/>
      <c r="U952" s="132"/>
      <c r="V952" s="132"/>
      <c r="W952" s="132"/>
      <c r="X952" s="132"/>
      <c r="Y952" s="132"/>
      <c r="Z952" s="132"/>
    </row>
    <row r="953" ht="15.75" customHeight="1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2"/>
      <c r="S953" s="132"/>
      <c r="T953" s="132"/>
      <c r="U953" s="132"/>
      <c r="V953" s="132"/>
      <c r="W953" s="132"/>
      <c r="X953" s="132"/>
      <c r="Y953" s="132"/>
      <c r="Z953" s="132"/>
    </row>
    <row r="954" ht="15.75" customHeight="1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2"/>
      <c r="S954" s="132"/>
      <c r="T954" s="132"/>
      <c r="U954" s="132"/>
      <c r="V954" s="132"/>
      <c r="W954" s="132"/>
      <c r="X954" s="132"/>
      <c r="Y954" s="132"/>
      <c r="Z954" s="132"/>
    </row>
    <row r="955" ht="15.75" customHeight="1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</row>
    <row r="956" ht="15.75" customHeight="1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</row>
    <row r="957" ht="15.75" customHeight="1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</row>
    <row r="958" ht="15.75" customHeight="1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</row>
    <row r="959" ht="15.75" customHeight="1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</row>
    <row r="960" ht="15.75" customHeight="1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</row>
    <row r="961" ht="15.75" customHeight="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</row>
    <row r="962" ht="15.75" customHeight="1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</row>
    <row r="963" ht="15.75" customHeight="1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</row>
    <row r="964" ht="15.75" customHeight="1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</row>
    <row r="965" ht="15.75" customHeight="1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</row>
    <row r="966" ht="15.75" customHeight="1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</row>
    <row r="967" ht="15.75" customHeight="1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</row>
    <row r="968" ht="15.75" customHeight="1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</row>
    <row r="969" ht="15.75" customHeight="1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</row>
    <row r="970" ht="15.75" customHeight="1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</row>
    <row r="971" ht="15.75" customHeight="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</row>
    <row r="972" ht="15.75" customHeight="1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</row>
    <row r="973" ht="15.75" customHeight="1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</row>
    <row r="974" ht="15.75" customHeight="1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2"/>
      <c r="S974" s="132"/>
      <c r="T974" s="132"/>
      <c r="U974" s="132"/>
      <c r="V974" s="132"/>
      <c r="W974" s="132"/>
      <c r="X974" s="132"/>
      <c r="Y974" s="132"/>
      <c r="Z974" s="132"/>
    </row>
    <row r="975" ht="15.75" customHeight="1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2"/>
      <c r="S975" s="132"/>
      <c r="T975" s="132"/>
      <c r="U975" s="132"/>
      <c r="V975" s="132"/>
      <c r="W975" s="132"/>
      <c r="X975" s="132"/>
      <c r="Y975" s="132"/>
      <c r="Z975" s="132"/>
    </row>
    <row r="976" ht="15.75" customHeight="1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2"/>
      <c r="S976" s="132"/>
      <c r="T976" s="132"/>
      <c r="U976" s="132"/>
      <c r="V976" s="132"/>
      <c r="W976" s="132"/>
      <c r="X976" s="132"/>
      <c r="Y976" s="132"/>
      <c r="Z976" s="132"/>
    </row>
    <row r="977" ht="15.75" customHeight="1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2"/>
      <c r="S977" s="132"/>
      <c r="T977" s="132"/>
      <c r="U977" s="132"/>
      <c r="V977" s="132"/>
      <c r="W977" s="132"/>
      <c r="X977" s="132"/>
      <c r="Y977" s="132"/>
      <c r="Z977" s="132"/>
    </row>
    <row r="978" ht="15.75" customHeight="1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2"/>
      <c r="S978" s="132"/>
      <c r="T978" s="132"/>
      <c r="U978" s="132"/>
      <c r="V978" s="132"/>
      <c r="W978" s="132"/>
      <c r="X978" s="132"/>
      <c r="Y978" s="132"/>
      <c r="Z978" s="132"/>
    </row>
    <row r="979" ht="15.75" customHeight="1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132"/>
      <c r="U979" s="132"/>
      <c r="V979" s="132"/>
      <c r="W979" s="132"/>
      <c r="X979" s="132"/>
      <c r="Y979" s="132"/>
      <c r="Z979" s="132"/>
    </row>
    <row r="980" ht="15.75" customHeight="1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2"/>
      <c r="S980" s="132"/>
      <c r="T980" s="132"/>
      <c r="U980" s="132"/>
      <c r="V980" s="132"/>
      <c r="W980" s="132"/>
      <c r="X980" s="132"/>
      <c r="Y980" s="132"/>
      <c r="Z980" s="132"/>
    </row>
    <row r="981" ht="15.75" customHeight="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2"/>
      <c r="S981" s="132"/>
      <c r="T981" s="132"/>
      <c r="U981" s="132"/>
      <c r="V981" s="132"/>
      <c r="W981" s="132"/>
      <c r="X981" s="132"/>
      <c r="Y981" s="132"/>
      <c r="Z981" s="132"/>
    </row>
    <row r="982" ht="15.75" customHeight="1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2"/>
      <c r="S982" s="132"/>
      <c r="T982" s="132"/>
      <c r="U982" s="132"/>
      <c r="V982" s="132"/>
      <c r="W982" s="132"/>
      <c r="X982" s="132"/>
      <c r="Y982" s="132"/>
      <c r="Z982" s="132"/>
    </row>
    <row r="983" ht="15.75" customHeight="1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2"/>
      <c r="S983" s="132"/>
      <c r="T983" s="132"/>
      <c r="U983" s="132"/>
      <c r="V983" s="132"/>
      <c r="W983" s="132"/>
      <c r="X983" s="132"/>
      <c r="Y983" s="132"/>
      <c r="Z983" s="132"/>
    </row>
    <row r="984" ht="15.75" customHeight="1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2"/>
      <c r="S984" s="132"/>
      <c r="T984" s="132"/>
      <c r="U984" s="132"/>
      <c r="V984" s="132"/>
      <c r="W984" s="132"/>
      <c r="X984" s="132"/>
      <c r="Y984" s="132"/>
      <c r="Z984" s="132"/>
    </row>
    <row r="985" ht="15.75" customHeight="1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2"/>
      <c r="S985" s="132"/>
      <c r="T985" s="132"/>
      <c r="U985" s="132"/>
      <c r="V985" s="132"/>
      <c r="W985" s="132"/>
      <c r="X985" s="132"/>
      <c r="Y985" s="132"/>
      <c r="Z985" s="132"/>
    </row>
    <row r="986" ht="15.75" customHeight="1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2"/>
      <c r="S986" s="132"/>
      <c r="T986" s="132"/>
      <c r="U986" s="132"/>
      <c r="V986" s="132"/>
      <c r="W986" s="132"/>
      <c r="X986" s="132"/>
      <c r="Y986" s="132"/>
      <c r="Z986" s="132"/>
    </row>
    <row r="987" ht="15.75" customHeight="1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2"/>
      <c r="S987" s="132"/>
      <c r="T987" s="132"/>
      <c r="U987" s="132"/>
      <c r="V987" s="132"/>
      <c r="W987" s="132"/>
      <c r="X987" s="132"/>
      <c r="Y987" s="132"/>
      <c r="Z987" s="132"/>
    </row>
    <row r="988" ht="15.75" customHeight="1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2"/>
      <c r="S988" s="132"/>
      <c r="T988" s="132"/>
      <c r="U988" s="132"/>
      <c r="V988" s="132"/>
      <c r="W988" s="132"/>
      <c r="X988" s="132"/>
      <c r="Y988" s="132"/>
      <c r="Z988" s="132"/>
    </row>
    <row r="989" ht="15.75" customHeight="1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2"/>
      <c r="S989" s="132"/>
      <c r="T989" s="132"/>
      <c r="U989" s="132"/>
      <c r="V989" s="132"/>
      <c r="W989" s="132"/>
      <c r="X989" s="132"/>
      <c r="Y989" s="132"/>
      <c r="Z989" s="132"/>
    </row>
    <row r="990" ht="15.75" customHeight="1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2"/>
      <c r="S990" s="132"/>
      <c r="T990" s="132"/>
      <c r="U990" s="132"/>
      <c r="V990" s="132"/>
      <c r="W990" s="132"/>
      <c r="X990" s="132"/>
      <c r="Y990" s="132"/>
      <c r="Z990" s="132"/>
    </row>
    <row r="991" ht="15.75" customHeight="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2"/>
      <c r="S991" s="132"/>
      <c r="T991" s="132"/>
      <c r="U991" s="132"/>
      <c r="V991" s="132"/>
      <c r="W991" s="132"/>
      <c r="X991" s="132"/>
      <c r="Y991" s="132"/>
      <c r="Z991" s="132"/>
    </row>
    <row r="992" ht="15.75" customHeight="1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2"/>
      <c r="S992" s="132"/>
      <c r="T992" s="132"/>
      <c r="U992" s="132"/>
      <c r="V992" s="132"/>
      <c r="W992" s="132"/>
      <c r="X992" s="132"/>
      <c r="Y992" s="132"/>
      <c r="Z992" s="132"/>
    </row>
    <row r="993" ht="15.75" customHeight="1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2"/>
      <c r="S993" s="132"/>
      <c r="T993" s="132"/>
      <c r="U993" s="132"/>
      <c r="V993" s="132"/>
      <c r="W993" s="132"/>
      <c r="X993" s="132"/>
      <c r="Y993" s="132"/>
      <c r="Z993" s="132"/>
    </row>
    <row r="994" ht="15.75" customHeight="1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132"/>
      <c r="U994" s="132"/>
      <c r="V994" s="132"/>
      <c r="W994" s="132"/>
      <c r="X994" s="132"/>
      <c r="Y994" s="132"/>
      <c r="Z994" s="132"/>
    </row>
    <row r="995" ht="15.75" customHeight="1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2"/>
      <c r="S995" s="132"/>
      <c r="T995" s="132"/>
      <c r="U995" s="132"/>
      <c r="V995" s="132"/>
      <c r="W995" s="132"/>
      <c r="X995" s="132"/>
      <c r="Y995" s="132"/>
      <c r="Z995" s="132"/>
    </row>
    <row r="996" ht="15.75" customHeight="1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2"/>
      <c r="S996" s="132"/>
      <c r="T996" s="132"/>
      <c r="U996" s="132"/>
      <c r="V996" s="132"/>
      <c r="W996" s="132"/>
      <c r="X996" s="132"/>
      <c r="Y996" s="132"/>
      <c r="Z996" s="132"/>
    </row>
    <row r="997" ht="15.75" customHeight="1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2"/>
      <c r="S997" s="132"/>
      <c r="T997" s="132"/>
      <c r="U997" s="132"/>
      <c r="V997" s="132"/>
      <c r="W997" s="132"/>
      <c r="X997" s="132"/>
      <c r="Y997" s="132"/>
      <c r="Z997" s="132"/>
    </row>
    <row r="998" ht="15.75" customHeight="1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2"/>
      <c r="S998" s="132"/>
      <c r="T998" s="132"/>
      <c r="U998" s="132"/>
      <c r="V998" s="132"/>
      <c r="W998" s="132"/>
      <c r="X998" s="132"/>
      <c r="Y998" s="132"/>
      <c r="Z998" s="132"/>
    </row>
    <row r="999" ht="15.75" customHeight="1">
      <c r="A999" s="132"/>
      <c r="B999" s="132"/>
      <c r="C999" s="132"/>
      <c r="D999" s="132"/>
      <c r="E999" s="132"/>
      <c r="F999" s="132"/>
      <c r="G999" s="132"/>
      <c r="H999" s="132"/>
      <c r="I999" s="132"/>
      <c r="J999" s="132"/>
      <c r="K999" s="132"/>
      <c r="L999" s="132"/>
      <c r="M999" s="132"/>
      <c r="N999" s="132"/>
      <c r="O999" s="132"/>
      <c r="P999" s="132"/>
      <c r="Q999" s="132"/>
      <c r="R999" s="132"/>
      <c r="S999" s="132"/>
      <c r="T999" s="132"/>
      <c r="U999" s="132"/>
      <c r="V999" s="132"/>
      <c r="W999" s="132"/>
      <c r="X999" s="132"/>
      <c r="Y999" s="132"/>
      <c r="Z999" s="132"/>
    </row>
    <row r="1000" ht="15.75" customHeight="1">
      <c r="A1000" s="132"/>
      <c r="B1000" s="132"/>
      <c r="C1000" s="132"/>
      <c r="D1000" s="132"/>
      <c r="E1000" s="132"/>
      <c r="F1000" s="132"/>
      <c r="G1000" s="132"/>
      <c r="H1000" s="132"/>
      <c r="I1000" s="132"/>
      <c r="J1000" s="132"/>
      <c r="K1000" s="132"/>
      <c r="L1000" s="132"/>
      <c r="M1000" s="132"/>
      <c r="N1000" s="132"/>
      <c r="O1000" s="132"/>
      <c r="P1000" s="132"/>
      <c r="Q1000" s="132"/>
      <c r="R1000" s="132"/>
      <c r="S1000" s="132"/>
      <c r="T1000" s="132"/>
      <c r="U1000" s="132"/>
      <c r="V1000" s="132"/>
      <c r="W1000" s="132"/>
      <c r="X1000" s="132"/>
      <c r="Y1000" s="132"/>
      <c r="Z1000" s="132"/>
    </row>
  </sheetData>
  <mergeCells count="7">
    <mergeCell ref="C2:F2"/>
    <mergeCell ref="C33:D33"/>
    <mergeCell ref="E33:G33"/>
    <mergeCell ref="C34:D34"/>
    <mergeCell ref="E34:F34"/>
    <mergeCell ref="C35:D35"/>
    <mergeCell ref="E35:F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